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turan\Desktop\"/>
    </mc:Choice>
  </mc:AlternateContent>
  <xr:revisionPtr revIDLastSave="0" documentId="13_ncr:1_{8460FBCC-8CC2-41FE-B6F2-B3B24D733108}" xr6:coauthVersionLast="47" xr6:coauthVersionMax="47" xr10:uidLastSave="{00000000-0000-0000-0000-000000000000}"/>
  <bookViews>
    <workbookView xWindow="-120" yWindow="-120" windowWidth="20730" windowHeight="11160" tabRatio="500" firstSheet="1" activeTab="1" xr2:uid="{00000000-000D-0000-FFFF-FFFF00000000}"/>
  </bookViews>
  <sheets>
    <sheet name="Özet Panel" sheetId="1" r:id="rId1"/>
    <sheet name="1. Eğitim-Öğretim" sheetId="2" r:id="rId2"/>
    <sheet name="2. Araştırma-Geliştirme" sheetId="3" r:id="rId3"/>
    <sheet name="3. Toplumsal Katkı" sheetId="4" r:id="rId4"/>
    <sheet name="4. Yönetişim" sheetId="5" r:id="rId5"/>
    <sheet name="5.DİĞER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2" l="1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F20" i="3"/>
  <c r="F28" i="5" l="1"/>
  <c r="F26" i="5"/>
  <c r="F22" i="5"/>
  <c r="F24" i="3"/>
  <c r="F23" i="3"/>
  <c r="F22" i="3"/>
  <c r="I33" i="2"/>
  <c r="G29" i="2"/>
  <c r="F29" i="2"/>
  <c r="G6" i="1" s="1"/>
  <c r="G30" i="1"/>
  <c r="G29" i="1"/>
  <c r="G28" i="1"/>
  <c r="G27" i="1"/>
  <c r="G26" i="1"/>
  <c r="G23" i="1"/>
  <c r="G22" i="1"/>
  <c r="G21" i="1"/>
  <c r="G20" i="1"/>
  <c r="G19" i="1"/>
  <c r="G16" i="1"/>
  <c r="G15" i="1"/>
  <c r="G14" i="1"/>
  <c r="G13" i="1"/>
  <c r="G12" i="1"/>
  <c r="G9" i="1"/>
  <c r="G8" i="1"/>
  <c r="G5" i="1"/>
  <c r="G7" i="1" l="1"/>
</calcChain>
</file>

<file path=xl/sharedStrings.xml><?xml version="1.0" encoding="utf-8"?>
<sst xmlns="http://schemas.openxmlformats.org/spreadsheetml/2006/main" count="775" uniqueCount="424">
  <si>
    <t>ORTAKÖY MYO – KURUMSAL PERFORMANS PANELİ  |  2025–2026</t>
  </si>
  <si>
    <t>Bu panel dört stratejik başlık altındaki faaliyetlerin sayısal özetini sunmaktadır.</t>
  </si>
  <si>
    <t xml:space="preserve">  EĞİTİM VE ÖĞRETİM</t>
  </si>
  <si>
    <t>Düzenlenen Etkinlik Sayısı</t>
  </si>
  <si>
    <t>Toplam Katılan Öğrenci</t>
  </si>
  <si>
    <t>Öğrenci Memnuniyet Ort. (%)</t>
  </si>
  <si>
    <t>Tamamlanan Ders Sayısı</t>
  </si>
  <si>
    <t>Genel Geçme Oranı (%)</t>
  </si>
  <si>
    <t xml:space="preserve">  ARAŞTIRMA VE GELİŞTİRME</t>
  </si>
  <si>
    <t>Toplam Yayın Sayısı</t>
  </si>
  <si>
    <t>Aktif Proje Sayısı</t>
  </si>
  <si>
    <t>TÜBİTAK Projesi</t>
  </si>
  <si>
    <t>Toplam Proje Bütçesi (₺)</t>
  </si>
  <si>
    <t>Uluslararası İşbirliği</t>
  </si>
  <si>
    <t xml:space="preserve">  TOPLUMSAL KATKI</t>
  </si>
  <si>
    <t>Düzenlenen Etkinlik / Faaliyet</t>
  </si>
  <si>
    <t>Toplam Katılımcı</t>
  </si>
  <si>
    <t>Aktif Sanayi İşbirliği Protokolü</t>
  </si>
  <si>
    <t>Staj Öğrenci Sayısı</t>
  </si>
  <si>
    <t>İstihdam Edilen Mezun</t>
  </si>
  <si>
    <t xml:space="preserve">  YÖNETİŞİM</t>
  </si>
  <si>
    <t>Kalite / Akreditasyon Faaliyeti</t>
  </si>
  <si>
    <t>Personel Eğitim Katılımı (kişi)</t>
  </si>
  <si>
    <t>Kişi Başı Eğitim Saati</t>
  </si>
  <si>
    <t>Öğrenci Memnuniyeti (%)</t>
  </si>
  <si>
    <t>İşveren Memnuniyeti (%)</t>
  </si>
  <si>
    <t>ORTAKÖY MYO – 1. EĞITIM-ÖĞRETIM FAALİYET TABLOSU  |  2025–2026</t>
  </si>
  <si>
    <t>Akademik Yıl: 2025–2026  |  Ortaköy Meslek Yüksekokulu</t>
  </si>
  <si>
    <t>A. ETKİNLİK VE ÖĞRENİM DENEYİMİ</t>
  </si>
  <si>
    <t>Bölüm / Program</t>
  </si>
  <si>
    <t>Etkinlik Adı</t>
  </si>
  <si>
    <t>Etkinlik Türü</t>
  </si>
  <si>
    <t>Sorumlu Öğretim Elemanı</t>
  </si>
  <si>
    <t>Tarih</t>
  </si>
  <si>
    <t>Katılan Öğrenci</t>
  </si>
  <si>
    <t>Memnuniyet (%)</t>
  </si>
  <si>
    <t>Paydaş / İşbirliği</t>
  </si>
  <si>
    <t>Çıktı / Not</t>
  </si>
  <si>
    <t>—</t>
  </si>
  <si>
    <t>Büro Yönetimi</t>
  </si>
  <si>
    <t>Seminer</t>
  </si>
  <si>
    <t>Tüm Bölümler</t>
  </si>
  <si>
    <t>Bilgilendirme</t>
  </si>
  <si>
    <t>TOPLAM / ORTALAMA</t>
  </si>
  <si>
    <t>B. DERS BAŞARI GÖSTERGELERİ</t>
  </si>
  <si>
    <t>Ders Kodu</t>
  </si>
  <si>
    <t>Ders Adı</t>
  </si>
  <si>
    <t>Öğretim Elemanı</t>
  </si>
  <si>
    <t>Kayıtlı</t>
  </si>
  <si>
    <t>Sınava Giren</t>
  </si>
  <si>
    <t>Geçen</t>
  </si>
  <si>
    <t>Kalan</t>
  </si>
  <si>
    <t>Geçme Oranı (%)</t>
  </si>
  <si>
    <t>Bütünleme (kişi)</t>
  </si>
  <si>
    <t>Devamsızlık Ort. (%)</t>
  </si>
  <si>
    <t>Memnuniyet (/5)</t>
  </si>
  <si>
    <t>Dönem</t>
  </si>
  <si>
    <t>2025–26 Güz</t>
  </si>
  <si>
    <t>2025–26 Bahar</t>
  </si>
  <si>
    <t>Yönetim ve Organizasyon</t>
  </si>
  <si>
    <t>ORTAKÖY MYO – 2. ARAŞTIRMA-GELIŞTIRME FAALİYET TABLOSU  |  2025–2026</t>
  </si>
  <si>
    <t>A. AKADEMİK YAYINLAR</t>
  </si>
  <si>
    <t>Yayın Türü</t>
  </si>
  <si>
    <t>Makale / Bildiri Adı</t>
  </si>
  <si>
    <t>Yayın Yeri</t>
  </si>
  <si>
    <t>Yıl</t>
  </si>
  <si>
    <t>İndeks</t>
  </si>
  <si>
    <t>Q Değeri</t>
  </si>
  <si>
    <t>Atıf Sayısı</t>
  </si>
  <si>
    <t>Ortak Yazar(lar)</t>
  </si>
  <si>
    <t>Bildiri</t>
  </si>
  <si>
    <t>Kitap Bölümü</t>
  </si>
  <si>
    <t>B. PROJELER</t>
  </si>
  <si>
    <t>Proje Yürütücüsü</t>
  </si>
  <si>
    <t>Proje Adı</t>
  </si>
  <si>
    <t>Proje No</t>
  </si>
  <si>
    <t>Destekleyen Kuruluş</t>
  </si>
  <si>
    <t>Başlangıç</t>
  </si>
  <si>
    <t>Bitiş</t>
  </si>
  <si>
    <t>Bütçe (₺)</t>
  </si>
  <si>
    <t>Durum</t>
  </si>
  <si>
    <t>Araştırmacılar</t>
  </si>
  <si>
    <t>Alan</t>
  </si>
  <si>
    <t>Aksaray Ü. BAP</t>
  </si>
  <si>
    <t>C. YILLIK PERFORMANS KARŞILAŞTIRMASI</t>
  </si>
  <si>
    <t>Gösterge</t>
  </si>
  <si>
    <t>2023–24</t>
  </si>
  <si>
    <t>2024–25</t>
  </si>
  <si>
    <t>2025–26 Hedef</t>
  </si>
  <si>
    <t>2025–26 Gerçekleşen</t>
  </si>
  <si>
    <t>Değişim</t>
  </si>
  <si>
    <t>Not</t>
  </si>
  <si>
    <t>TÜBİTAK Projesi (Kabul)</t>
  </si>
  <si>
    <t>BAP Projesi (Aktif)</t>
  </si>
  <si>
    <t>Atıf Sayısı (toplam)</t>
  </si>
  <si>
    <t>Yeni yayınlar henüz atıf almadı</t>
  </si>
  <si>
    <t>ORTAKÖY MYO – 3. TOPLUMSAL KATKI FAALİYET TABLOSU  |  2025–2026</t>
  </si>
  <si>
    <t>A. SOSYAL SORUMLULUK VE TOPLUM HİZMETİ ETKİNLİKLERİ</t>
  </si>
  <si>
    <t>Yer</t>
  </si>
  <si>
    <t>Katılımcı Sayısı</t>
  </si>
  <si>
    <t>Paydaş Kuruluş</t>
  </si>
  <si>
    <t>Çıktı / Etki</t>
  </si>
  <si>
    <t>Sosyal Sorumluluk</t>
  </si>
  <si>
    <t>B. SANAYİ VE KURUM İŞBİRLİKLERİ</t>
  </si>
  <si>
    <t>Paydaş Kurum</t>
  </si>
  <si>
    <t>İşbirliği Türü</t>
  </si>
  <si>
    <t>Kapsam</t>
  </si>
  <si>
    <t>Bitiş / Yenileme</t>
  </si>
  <si>
    <t>Protokol No</t>
  </si>
  <si>
    <t>2026 (yenileme)</t>
  </si>
  <si>
    <t>ORTAKÖY MYO – 4. YÖNETIŞIM FAALİYET TABLOSU  |  2025–2026</t>
  </si>
  <si>
    <t>A. KALİTE GÜVENCE VE AKREDİTASYON FAALİYETLERİ</t>
  </si>
  <si>
    <t>Faaliyet Adı</t>
  </si>
  <si>
    <t>Faaliyet Türü</t>
  </si>
  <si>
    <t>Sorumlu</t>
  </si>
  <si>
    <t>Tamamlanma (%)</t>
  </si>
  <si>
    <t>Çıktı / Belge</t>
  </si>
  <si>
    <t>YÖKAK / MEDEK Kriteri</t>
  </si>
  <si>
    <t>Açıklama</t>
  </si>
  <si>
    <t>YÖKAK Kurumsal Akreditasyon Öz Değerlendirme Raporu</t>
  </si>
  <si>
    <t>Akreditasyon</t>
  </si>
  <si>
    <t>Eyl 2025</t>
  </si>
  <si>
    <t>May 2026</t>
  </si>
  <si>
    <t>A.2.1, A.3.1, B.1.1</t>
  </si>
  <si>
    <t>Öğrenci Memnuniyet Anketleri – Analiz</t>
  </si>
  <si>
    <t>Ölçme–Değerlendirme</t>
  </si>
  <si>
    <t>B.2.3</t>
  </si>
  <si>
    <t>Tamamlandı, web'de yayımlandı</t>
  </si>
  <si>
    <t>B. PERSONEL GELİŞİM FAALİYETLERİ</t>
  </si>
  <si>
    <t>Eğitim / Faaliyet Adı</t>
  </si>
  <si>
    <t>Türü</t>
  </si>
  <si>
    <t>Katılan Personel</t>
  </si>
  <si>
    <t>Süre (Saat)</t>
  </si>
  <si>
    <t>Düzenleyen</t>
  </si>
  <si>
    <t>Sertifika</t>
  </si>
  <si>
    <t>Evet</t>
  </si>
  <si>
    <t>Hayır</t>
  </si>
  <si>
    <t>C. KURUMSAL PERFORMANS GÖSTERGELERİ (Trend)</t>
  </si>
  <si>
    <t>Performans Göstergesi</t>
  </si>
  <si>
    <t>Sapma</t>
  </si>
  <si>
    <t>Öğrenci Memnuniyet Ortalaması (%)</t>
  </si>
  <si>
    <t>Hedef aşıldı</t>
  </si>
  <si>
    <t>İşveren Memnuniyet Oranı (%)</t>
  </si>
  <si>
    <t>Mezun İstihdam Oranı (%)</t>
  </si>
  <si>
    <t>Öğretim Elemanı Başına Proje Sayısı</t>
  </si>
  <si>
    <t>Yıllık Toplam Etkinlik Sayısı</t>
  </si>
  <si>
    <t>Personel Kişi Başı Eğitim Saati</t>
  </si>
  <si>
    <t>Oryantasyon Eğitimi</t>
  </si>
  <si>
    <t>Oryantasyon</t>
  </si>
  <si>
    <t>Bölüm Yıllık Periyodik Toplantısı</t>
  </si>
  <si>
    <t>Bilgilendirme ve Talepler</t>
  </si>
  <si>
    <t>Öğrenci Danışan Toplantısı</t>
  </si>
  <si>
    <t>Dr. Öğr. Üyesi Abdullah TURAN, Öğr. Gör. Ferht ATEŞ</t>
  </si>
  <si>
    <t xml:space="preserve">Ankara Gezisi </t>
  </si>
  <si>
    <t>Gezi</t>
  </si>
  <si>
    <t>Maliye Programı ile</t>
  </si>
  <si>
    <t>Dr. Öğr. Üyesi Abdullah TURAN, Öğr. Gör. Ferht ATEŞ, Öğr. Gör. Adnan YEŞİLYURT, M. Akif DENİZ</t>
  </si>
  <si>
    <t>Tarih ve Kültür Gezisi</t>
  </si>
  <si>
    <t>Akademik Açıış Etkinliği</t>
  </si>
  <si>
    <t>Kurumsal Etkinlik</t>
  </si>
  <si>
    <t>Öğr. Gör. Ferhat ATEŞ</t>
  </si>
  <si>
    <t>Hedef ve Beklenti Paylaşımı</t>
  </si>
  <si>
    <t>Dr. Öğr. Üyesi Abdullah TURAN, Öğr. Gör. Dr. Onur DOĞAN, Öğr. Gör. M. Akif DENİZ</t>
  </si>
  <si>
    <t>Kırşehir Gezisi (2.Sınıflarla)</t>
  </si>
  <si>
    <t>Profesyonel Dayanıklılık)</t>
  </si>
  <si>
    <t>Kariyer Etkiliği</t>
  </si>
  <si>
    <t>Dr. Öğr. Üyesi Abdullah TURAN</t>
  </si>
  <si>
    <t>Kariyer Gelişimine Katkı</t>
  </si>
  <si>
    <t>Ortaköy MYO Konferans Salonu</t>
  </si>
  <si>
    <t>Dr. Öğr. Üyesi Abdullah TURAN, Öğr. Gör. Ferht ATEŞ, Öğr. Gör. Adnan YEŞİLYURT</t>
  </si>
  <si>
    <t>Bologna Süreçleri Eğitimi</t>
  </si>
  <si>
    <t>Değişim Programları Bilgilendirme Eğitimi</t>
  </si>
  <si>
    <t>Özel Gereksinimli Öğrencilere Yönelik Bilgilendirme Eğitimi</t>
  </si>
  <si>
    <t>Kiralık Hesap Kullandırma Bilgilendirme Eğitimi</t>
  </si>
  <si>
    <t>Yeşilay Farkındalık Eğitimi</t>
  </si>
  <si>
    <t>Farkındalık Eğitimi</t>
  </si>
  <si>
    <t>Anma Programı</t>
  </si>
  <si>
    <t>Kültürel Etkinlik</t>
  </si>
  <si>
    <t>12 Mart İstiklal Marşının Kabulü ve M. Akif Ersoy'u Anma Programı</t>
  </si>
  <si>
    <t>Oryantasyon Danışman Toplantısı</t>
  </si>
  <si>
    <t>Yıllık Periyodik Toplantı</t>
  </si>
  <si>
    <t>Bilişim Suçları ve Siber Güvenlik Progrmaı</t>
  </si>
  <si>
    <t>Öğrenciler ile</t>
  </si>
  <si>
    <t>İl/İlçe Jandarma Komutanlığı</t>
  </si>
  <si>
    <t>Ahi Evran Ümiversitesi (Doç Dr. Emine ŞENER)</t>
  </si>
  <si>
    <t>Dr.Öğr. Uyesi Abdullah TURAN, Öğr. Gör. Dr. Onur DOĞAN, Öğr. Gör. Dr. Sait PEKİN</t>
  </si>
  <si>
    <t>Kırşehir Gezisi (1.Sınıflarla)</t>
  </si>
  <si>
    <t>Eğlence</t>
  </si>
  <si>
    <t>Yunus Emre Millet Bahçesinde Piknik</t>
  </si>
  <si>
    <t>Kariyer ve Başarı Öyküsü Etkinliği</t>
  </si>
  <si>
    <t>Yunus Emre OSB Üretiyor Ortaköy Büyüyor</t>
  </si>
  <si>
    <t>Yunus Emre OSB Müdürü ve Ömer Chef Profterol Ltd. Şti Sahibi</t>
  </si>
  <si>
    <t>İş Başvuru Süreçleri Uygulamalı Eğitimi</t>
  </si>
  <si>
    <t>Kişisel Gelişim Etkinliği</t>
  </si>
  <si>
    <t>İŞKUR İş Klübü Eğitim Sertifika Töreni</t>
  </si>
  <si>
    <t>İŞKUR ve Öğrenciler</t>
  </si>
  <si>
    <t>Bölüm Kitap Okuma Yarışması</t>
  </si>
  <si>
    <t>Ortak Eğitim Sunuları</t>
  </si>
  <si>
    <t xml:space="preserve">Kariyer </t>
  </si>
  <si>
    <t>Büro Yönetimi ve Maliye Bölümü</t>
  </si>
  <si>
    <t>Büro Yönetimi ve Muhasebe Bölümü</t>
  </si>
  <si>
    <t>Ahi Evran Üniversitesi (Dr. Öğr. Üyesi Suzan YILDIRIM)</t>
  </si>
  <si>
    <t>Şehit Ailesi Ziyareti</t>
  </si>
  <si>
    <t>Şehit Ailesi Evi</t>
  </si>
  <si>
    <t>Rehabilitasyon Merkezi</t>
  </si>
  <si>
    <t>Rehabilitasyon Merkezi Ziyareti</t>
  </si>
  <si>
    <t>İhtiyaç Sahibi Kişinin Evi</t>
  </si>
  <si>
    <t>İhtiyaç Sahibine Yardım Etkinliği</t>
  </si>
  <si>
    <t xml:space="preserve"> Öğrenciler ile</t>
  </si>
  <si>
    <t xml:space="preserve">Kadına Şiddet Sürecinde Çocuk Yetiştirme ve Aile Etkisi </t>
  </si>
  <si>
    <t>Vatandaş Farkındalığı veToplumsal Sorumluluk</t>
  </si>
  <si>
    <t>Aile ve Çocuk Yetiştirme Sürecinin Kadına Şiddette Etkisinin Çözümlenmesi</t>
  </si>
  <si>
    <t>Türkiye'deki Çeşitli Kamu ve Özel Sektör Kurumları</t>
  </si>
  <si>
    <t xml:space="preserve">Staj </t>
  </si>
  <si>
    <t>Büro Hizmetleri</t>
  </si>
  <si>
    <t>Türkiye'deki Çeşitli Özel Sektör Kurumları</t>
  </si>
  <si>
    <t>Ortak Eğitim</t>
  </si>
  <si>
    <t>Yaz Tatilinde Aktif</t>
  </si>
  <si>
    <t>Öğrenciler Evraklarını Onaylatarak Protokolsüz Staj Yapmaktadır.</t>
  </si>
  <si>
    <t>Protokoller Ortak Eğitim Koordinatörlüğü Tarafından Muhafaza Edilmektedir</t>
  </si>
  <si>
    <t>2025 Bahar Dönemi</t>
  </si>
  <si>
    <t>2026 Bahr Dönemi (yenileme)</t>
  </si>
  <si>
    <t>2 gün</t>
  </si>
  <si>
    <t>Akademik Gelişim</t>
  </si>
  <si>
    <t>Sempozyum</t>
  </si>
  <si>
    <t>III.Türk İslam Siyasi Düşüncesi Kongresi</t>
  </si>
  <si>
    <t>Aksaray Üniversitesi İİBF</t>
  </si>
  <si>
    <t>Rapor</t>
  </si>
  <si>
    <t>10 Gün</t>
  </si>
  <si>
    <t>Moldova TİKA</t>
  </si>
  <si>
    <t>TİKA Araştırma Raporu Hazırlığı</t>
  </si>
  <si>
    <t>Bahar Döneminde Aktif</t>
  </si>
  <si>
    <t>Yunus Emre Etkinlikleri</t>
  </si>
  <si>
    <t>Ortaköy Belediyesi</t>
  </si>
  <si>
    <t>Konferans, Söyleşi, Şiir Dinletisi ve Etkinlik Organizasyonu</t>
  </si>
  <si>
    <t>2025 Güz Dönemi</t>
  </si>
  <si>
    <t>2026 Bahar Dönemi</t>
  </si>
  <si>
    <t>Etkinlik Süreci Devam Ediyor</t>
  </si>
  <si>
    <t>Protokol Bulunmamaktadır</t>
  </si>
  <si>
    <t>Yunus Emre OSB Müdürlüğü, Ortaköy Kaymakamlığı, Ortaköy Belediyesi, Esnaf Odaları Başkanlığı, OR-TAT, gibi çeşitli kurum ve firmaları</t>
  </si>
  <si>
    <t>Dış Paydaş Görüşmeleri</t>
  </si>
  <si>
    <t>Dr. Öğr. Üyesi Abdullah TURAN, Öğr. Gör. Adnan YEŞİLYURT, Öğr. Gör. Ferhat ATEŞ</t>
  </si>
  <si>
    <t>Tamamlandı</t>
  </si>
  <si>
    <t>Form Doldurtulmuştur</t>
  </si>
  <si>
    <t>Akran Değerlendirmesi</t>
  </si>
  <si>
    <t>YÖKAK/MEDEK Akreditasyon Süreçleri</t>
  </si>
  <si>
    <t>YÖKAK/MEDEK Akreditasyon Süreçleri kapsamında Dış Paydaş Ders Öneri Formu Doldurtulması</t>
  </si>
  <si>
    <t>Kurumlar Arası İşbirliğinin Geliştirilmesi</t>
  </si>
  <si>
    <t>Bölüm ve Öğrenciler Birlikte Yapılan Toplantı ile</t>
  </si>
  <si>
    <t>Bölüm Öğrenci Memnuniyet Anketi Uygulandı</t>
  </si>
  <si>
    <t>Bölüm Mezun Öğrenci Memnuniyet Anketi Uygulandı</t>
  </si>
  <si>
    <t>Güz Dönemi</t>
  </si>
  <si>
    <t>Bahar Dönemi</t>
  </si>
  <si>
    <t>Rektörlük Öğrencilere Memnuniyet Anketi Uyguladı ve Bölümümüz Raporunu Hazırladı</t>
  </si>
  <si>
    <t>Bölüm Dış Paydaş Anketi Uygulandı</t>
  </si>
  <si>
    <t>Bölüm Dış Paydaş Anketi Hazırlandı</t>
  </si>
  <si>
    <t>Dış Paydaş Anketi-Analiz (33 firma ile)</t>
  </si>
  <si>
    <t xml:space="preserve">Öğrenci Memnuniyet Anketleri – Analiz </t>
  </si>
  <si>
    <t>Mezun Öğrenci Memnuniyet Anketleri – Analiz (24 öğrenci ile)</t>
  </si>
  <si>
    <t>Öğrenci Memnuniyet Anketleri – Analiz (45 Öğrenci ile)</t>
  </si>
  <si>
    <t>Dış Paydaş Anket Hazırlık Toplantısı (23 Öğrenci ile)</t>
  </si>
  <si>
    <t>Topantı Yapılarak Öğrencilerin Katılımı Sağlandı</t>
  </si>
  <si>
    <t>Bölüm Koordinatörlüğü</t>
  </si>
  <si>
    <t>Rektörlük Kalite Birimi</t>
  </si>
  <si>
    <t>Uygulandı ve Web'de yayımlandı</t>
  </si>
  <si>
    <t>Raporu Hazırlandı ve Web'de yayımlandı</t>
  </si>
  <si>
    <t>ÖDR Raporu (15 sayfa)</t>
  </si>
  <si>
    <t>1 Proje (Bölüm Dışı iki akademisyenin katkısı ile gerçekleştirilmiştir)</t>
  </si>
  <si>
    <t>Ortak Eğitim Protokolleri Ortak Eğitim Koordinatörlüğü Tarafından Yürütülmektedir</t>
  </si>
  <si>
    <t>Ahi Evran Üniversitesi Çiçekdağ MYO</t>
  </si>
  <si>
    <t xml:space="preserve">Temel Bilgisayar Bilimleri </t>
  </si>
  <si>
    <t>Yabancı Dil - I</t>
  </si>
  <si>
    <t>Atatürk İlkeleri ve İnkılâp Tarihi I</t>
  </si>
  <si>
    <t>Türk Dili I</t>
  </si>
  <si>
    <t>Genel İşletme</t>
  </si>
  <si>
    <t>Ticari Matematik</t>
  </si>
  <si>
    <t>Sekreterlik Bilgisi</t>
  </si>
  <si>
    <t>İktisada Giriş</t>
  </si>
  <si>
    <t>Hukukun Temel Kavramları</t>
  </si>
  <si>
    <t>Protokol Bilgisi</t>
  </si>
  <si>
    <t xml:space="preserve">Büro Yönetimi </t>
  </si>
  <si>
    <t>Yabancı Dil II</t>
  </si>
  <si>
    <t>Atatürk İlkeleri ve İnkılâp Tarihi II</t>
  </si>
  <si>
    <t>Türk Dili II</t>
  </si>
  <si>
    <t>Klavye Teknikleri</t>
  </si>
  <si>
    <t>Genel İletişim</t>
  </si>
  <si>
    <t>Örgütsel Davranış</t>
  </si>
  <si>
    <t>Mesleki Yazışmalar</t>
  </si>
  <si>
    <t>Dosyalama ve Arşivleme Teknikleri</t>
  </si>
  <si>
    <t>Bilgisayar Büro Uygulamaları</t>
  </si>
  <si>
    <t xml:space="preserve">BİL 181 </t>
  </si>
  <si>
    <t>İNG 185</t>
  </si>
  <si>
    <t>AİT 191</t>
  </si>
  <si>
    <t>TDİ 195</t>
  </si>
  <si>
    <t xml:space="preserve">BUR 101  </t>
  </si>
  <si>
    <t xml:space="preserve">BUR 103 </t>
  </si>
  <si>
    <t xml:space="preserve">BUR 105 </t>
  </si>
  <si>
    <t>BUR 113</t>
  </si>
  <si>
    <t xml:space="preserve">BUR 109  </t>
  </si>
  <si>
    <t>BUR 111</t>
  </si>
  <si>
    <t>İNG 186</t>
  </si>
  <si>
    <t>AİT 192</t>
  </si>
  <si>
    <t>TDİ 196</t>
  </si>
  <si>
    <t xml:space="preserve">BUR 116 </t>
  </si>
  <si>
    <t xml:space="preserve">BUR 104 </t>
  </si>
  <si>
    <t xml:space="preserve">BUR 106 </t>
  </si>
  <si>
    <t xml:space="preserve">BUR 108  </t>
  </si>
  <si>
    <t xml:space="preserve">BUR 110  </t>
  </si>
  <si>
    <t>BUR 112</t>
  </si>
  <si>
    <t>BUR 114</t>
  </si>
  <si>
    <t>Diksiyon ve Etkili Konuşma</t>
  </si>
  <si>
    <t>Yönetici Asistanlığı</t>
  </si>
  <si>
    <t>Staj Değerlendirme</t>
  </si>
  <si>
    <t>BUR 201</t>
  </si>
  <si>
    <t>BUR 205</t>
  </si>
  <si>
    <t xml:space="preserve">BUR 243 </t>
  </si>
  <si>
    <t xml:space="preserve">BUR 239 </t>
  </si>
  <si>
    <t>Sosyal Medya ve Dijitalleşme</t>
  </si>
  <si>
    <t>Pazarlama İlkeleri</t>
  </si>
  <si>
    <t>Reklamcılık</t>
  </si>
  <si>
    <t>BUR 245</t>
  </si>
  <si>
    <t>BUR 223</t>
  </si>
  <si>
    <t xml:space="preserve">BUR 237 </t>
  </si>
  <si>
    <t xml:space="preserve">Sosyal ve Kültürel Etkinlikler </t>
  </si>
  <si>
    <t>BUR 215</t>
  </si>
  <si>
    <t>Liderlik, Motivasyon ve Takım Çalışmaları</t>
  </si>
  <si>
    <t>Gönüllülük Uygulamaları</t>
  </si>
  <si>
    <t>İş ve Sosyal Güvenlik Hukuku</t>
  </si>
  <si>
    <t>Araştırma, Rapor Hazırlama ve Sunuş Teknikleri</t>
  </si>
  <si>
    <t>Halkla İlişkiler</t>
  </si>
  <si>
    <t>Kamu Özel Kes. Yap. ve İlişkileri</t>
  </si>
  <si>
    <t>Kriz ve Stres Yönetimi</t>
  </si>
  <si>
    <t>Girişimcilik</t>
  </si>
  <si>
    <t xml:space="preserve">BUR 248  </t>
  </si>
  <si>
    <t>BUR 250</t>
  </si>
  <si>
    <t>BUR 252</t>
  </si>
  <si>
    <t>BUR 230</t>
  </si>
  <si>
    <t>BUR 204</t>
  </si>
  <si>
    <t>BUR 206</t>
  </si>
  <si>
    <t>BUR 208</t>
  </si>
  <si>
    <t>BUR 216</t>
  </si>
  <si>
    <t>Ortak Eğitim Programı Dersi</t>
  </si>
  <si>
    <t>OED BUR</t>
  </si>
  <si>
    <t>Öğr. Gör. Dr. Hakan ÖZDEMİR</t>
  </si>
  <si>
    <t>Öğr. Gör. Ayşe Özlem KELEŞ</t>
  </si>
  <si>
    <t>Öğr. Gör. Adem İĞDE</t>
  </si>
  <si>
    <t>Öğr. Gör. Adnan YEŞİLYURT</t>
  </si>
  <si>
    <t>Kaymakam Ahmet KARATEPE</t>
  </si>
  <si>
    <t>Öğr. Gör. Dr. Melahat YEŞİLKAYA</t>
  </si>
  <si>
    <t>Öğr. Gör. M. Akif DENİZ</t>
  </si>
  <si>
    <t>Öğr. Gör. Seda ÖZTÜRK EGE</t>
  </si>
  <si>
    <t>Öğr. Gör. Dr. Meryem BEKAR ADIGÜZEL</t>
  </si>
  <si>
    <t>Etkinlik/Faaliyet/Toplantı Adı</t>
  </si>
  <si>
    <t>Kapsamı</t>
  </si>
  <si>
    <t>Katılan Öğrenci Sayısı</t>
  </si>
  <si>
    <t>Dr. Öğr. Üyesi Abdullah TURAN, Öğr. Gör.Adnan YEŞİLYURT, Öğr. Gör. Ferhat ATEŞ</t>
  </si>
  <si>
    <t>Ders Muafiyeti</t>
  </si>
  <si>
    <t>Öğrenciler Daha Önceki Eğitimleri Kapsamında Aldıkları Derslerden Bazılarından Muaf Oldular</t>
  </si>
  <si>
    <t>Bölüm Öz Değerlendirme Raporu Hazrılık Toplantısı</t>
  </si>
  <si>
    <t>Bölüm Öz Değerlendirme Raporu Hazırlık Detayları Görüşüldü</t>
  </si>
  <si>
    <t>Dış Paydaş Bankacılık ve Sigortacılık Programı Öğrencileri İle Mantı Yapma Etkinliği</t>
  </si>
  <si>
    <t>Dr. Öğr. Üyesi Abdullah TURAN, Öğr. Gör. Ferhat ATEŞ</t>
  </si>
  <si>
    <t>Program hocalarımız Diğer Program Öğrencileri ile Etkinlik Yaptı</t>
  </si>
  <si>
    <t>MEDEK Sürecini Başlatma Toplantısı</t>
  </si>
  <si>
    <t xml:space="preserve">Bölüm Olarak MEDEK Sürecine Başvuru Kararı Alındı </t>
  </si>
  <si>
    <t>Öğrencinin Üstten Ders Alma Başvuru Dilekçesi</t>
  </si>
  <si>
    <t>Öğrencinin Üstten Ders Alma Başvurusuna Dair Dilekçesinin Karşılığı Olarak Beklentisi Karşılandı</t>
  </si>
  <si>
    <t>Akademik Teşvik Ödülü Alındı</t>
  </si>
  <si>
    <t>Bölüm hocamız Dr. Öğr. Üyesi Abdullah TURAN Okul Müdürümüz Dr. Öğr. Üyesi Ferdi YILDIRIM'dan Akademik Teşvik Ödülü Aldı</t>
  </si>
  <si>
    <t>Bologna Eksikleri Bildirme Yazısı</t>
  </si>
  <si>
    <t>Bölüm Dersleri Bolognaları Kontrolü Yapılarak Eksik Olan dersler Yazı ile Müdürlüğe Bildirildi</t>
  </si>
  <si>
    <t>Dış Paydaş Görüşleri ve MEDEK Toplantısı</t>
  </si>
  <si>
    <t>Dış Paydaş Toplantısı</t>
  </si>
  <si>
    <t>Dış Paydaşlardan Bölümle İlgili Ders Önerilerini Almak İçin Görüşme Kararı Alındı ve Uygulandı</t>
  </si>
  <si>
    <t>Müfredat Güncelleme Toplantısı</t>
  </si>
  <si>
    <t>MEDEK Bilgilendirme Toplantısı</t>
  </si>
  <si>
    <t>Dr. Öğr. Üyesi Abdullah TURAN ve Diğer Bölüm Başkanları</t>
  </si>
  <si>
    <t>Mezun Ziyaretleri</t>
  </si>
  <si>
    <t>Mezunlarımız Bölüme Dair Memnuniyetleri Nedeniyle Ziyaretimiz Gelmekte ve Rehberlik Hizmeti Almaktadırlar</t>
  </si>
  <si>
    <t>MEDEK İyileştirme Özet Raporu</t>
  </si>
  <si>
    <t>MEDEK İyileştirme Adımları Rapor Haline Getirildi</t>
  </si>
  <si>
    <t>Toplantıda Dış Paydaş  Görüşleri Rapor Haline Getirildi ve MEDEK Toplantısı Yapıldı</t>
  </si>
  <si>
    <t xml:space="preserve">Dış Paydaş Önerileri, Akran Değerlendirmeleri ve Diğer Üniversitelerdeki Aynı Bölümlerdeki Dersler Dikkate Alınarak Müfredat Güncellemesi Yapılması Kararı Verildi </t>
  </si>
  <si>
    <t>Müfredat Güncelleme Kararı Alındı</t>
  </si>
  <si>
    <t>Müfredat Güncelleme Teklifi Karar Yönetime Teslim Edildi</t>
  </si>
  <si>
    <t>Mezun Öğrencimiz Ali ALPTEKİN'in Talebi</t>
  </si>
  <si>
    <t>Mezun Öğrencimizin Okulda Dereceye Girmesi Kapsamında Resminin Siteye Eklenemsi Talebi İle İlgili Yönetime Yazı Yazıldı ve Sonuç Alındı</t>
  </si>
  <si>
    <t>Öğr. Gör. Dr. Onur DOĞAN, Öğr. Gör. Dr. Yusuf KARAŞİN</t>
  </si>
  <si>
    <t>Siyaset Bilimi / Eğitim Teknolojisi</t>
  </si>
  <si>
    <t>Bitti</t>
  </si>
  <si>
    <t>Dijital Dönüşümün Siyasal
Katılım Üzerine Etkisi:
Türkiye'deki Vakıf ve
Devlet Üniversitelerindeki
Öğrencilerin
Tutumlarının/Durumlarının
Karşılaştırılması</t>
  </si>
  <si>
    <t>BAP-2025-018</t>
  </si>
  <si>
    <t>Makale</t>
  </si>
  <si>
    <t>AK Parti Döneminde Göç ve Milliyetçilik</t>
  </si>
  <si>
    <t>Göç Yönetimi: Eşikteki İnsanlık, Ulusötesi Krizler ve Çözümler</t>
  </si>
  <si>
    <t>Academia,
BookCites,
CEEOL,
EBSCO, 
Google Akademik, 
Google Books</t>
  </si>
  <si>
    <t>Dijital Çağda Devletin Duygusal Yönetimi: Yapay Zekâ ile Siyasal Süreçlerin Dönüşümü</t>
  </si>
  <si>
    <t>Dijital Çağda İş Yerinde Duygular Teknoloji, Emek ve Duygusal Dinamikler</t>
  </si>
  <si>
    <t>Türk Dünyasında Stratejik Bir Güç Unsuru Olarak Türk İnsansız Hava Araçları</t>
  </si>
  <si>
    <t xml:space="preserve">Tarihsel Süreçte Türk Dünyasında Stratejik Ortaklık ve İlişkiler </t>
  </si>
  <si>
    <t>Beyond the Civic/Ethnic Dilemma: Banal Nationalism and Everyday Border Drawing</t>
  </si>
  <si>
    <t>Histories</t>
  </si>
  <si>
    <t>Q2</t>
  </si>
  <si>
    <t>ESCI</t>
  </si>
  <si>
    <t>ÇİÇEK, Ali, TAYLAN, Ömer, &amp; ÇİÇEK, Aslıhan</t>
  </si>
  <si>
    <t>AK Parti’nin Dış Politika Sorunlarını Aşma Stratejileri (Milliyetçilik ve Sert Güç): Filistin Politikasındaki İstisnalar</t>
  </si>
  <si>
    <t>Ömer Halisdemir Üniversitesi İktisadi ve İdari Bilimler Fakültesi Dergisi</t>
  </si>
  <si>
    <t>TR DİZİN</t>
  </si>
  <si>
    <t>1950–2002 Döneminde Filistin Sorunu ve Türk Dış Politikası: Çıkar, Kimlik ve Egemenlik Arasında Bir Denge Arayışı</t>
  </si>
  <si>
    <t>Eskişehir Osmangazi Üniversitesi Sosyal Bilimler Dergisi</t>
  </si>
  <si>
    <t>Rusya-Ukrayna Savaşı Örneğinde Trump’ın Otoriter Liderlik Analizi</t>
  </si>
  <si>
    <t>Kastamonu Üniversitesi İktisadi ve İdari Bilimler Fakültesi Dergisi</t>
  </si>
  <si>
    <t>ÖZDEMİR, Halil Özcan</t>
  </si>
  <si>
    <t>Donald Trump’ın Rusya-Ukrayna Savaşı’na Yönelik Pragmatist ve Teritoryal Milliyetçi Dış Politikası</t>
  </si>
  <si>
    <t>Uluslararası İlişkiler ve Politika Dergisi</t>
  </si>
  <si>
    <t>Ahilik Felsefesinin Günümüzde Devlet, Millet ve Türk Düşüncesine Işık Tutan Yönleri</t>
  </si>
  <si>
    <t xml:space="preserve">III. Türk İslam Siyasi Düşüncesi Sempozyumu </t>
  </si>
  <si>
    <t>Bölüm Akreditasyon Kimisyonu Oluşturulması</t>
  </si>
  <si>
    <t>Dr. Öğr. Üyesi Abdullah TURAN, Öğr. Gör.Adnan YEŞİLYURT, Öğr. Gör. Ferhat ATEŞ, Öğrenci Gülbahar ÇELİK</t>
  </si>
  <si>
    <t>YÖKAK ve MEDEK Kapsamında akredite olma süreci başlatıldı</t>
  </si>
  <si>
    <t>Hedef tutturuldu</t>
  </si>
  <si>
    <t>Malzeme için daha iyi fiyat alındığı için bütçe arttı</t>
  </si>
  <si>
    <t>Öğr. Gör. Dr. Ayşegül CAN</t>
  </si>
  <si>
    <t>Öğr. Gör. Ayşe UYSAL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</si>
</sst>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162"/>
      <scheme val="minor"/>
    </font>
    <font>
      <b/>
      <sz val="14"/>
      <color rgb="FFFFFFFF"/>
      <name val="Calibri"/>
      <family val="2"/>
      <charset val="162"/>
    </font>
    <font>
      <sz val="10"/>
      <color rgb="FF1B3A6B"/>
      <name val="Calibri"/>
      <family val="2"/>
      <charset val="162"/>
    </font>
    <font>
      <b/>
      <sz val="11"/>
      <color rgb="FFFFFFFF"/>
      <name val="Calibri"/>
      <family val="2"/>
      <charset val="162"/>
    </font>
    <font>
      <sz val="10"/>
      <color rgb="FF222222"/>
      <name val="Calibri"/>
      <family val="2"/>
      <charset val="162"/>
    </font>
    <font>
      <b/>
      <sz val="11"/>
      <color rgb="FF1B3A6B"/>
      <name val="Calibri"/>
      <family val="2"/>
      <charset val="162"/>
    </font>
    <font>
      <b/>
      <sz val="11"/>
      <color rgb="FF1A6B3A"/>
      <name val="Calibri"/>
      <family val="2"/>
      <charset val="162"/>
    </font>
    <font>
      <b/>
      <sz val="11"/>
      <color rgb="FF7B3500"/>
      <name val="Calibri"/>
      <family val="2"/>
      <charset val="162"/>
    </font>
    <font>
      <b/>
      <sz val="11"/>
      <color rgb="FF4B2080"/>
      <name val="Calibri"/>
      <family val="2"/>
      <charset val="162"/>
    </font>
    <font>
      <b/>
      <sz val="13"/>
      <color rgb="FFFFFFFF"/>
      <name val="Calibri"/>
      <family val="2"/>
      <charset val="162"/>
    </font>
    <font>
      <b/>
      <sz val="10"/>
      <color rgb="FFFFFFFF"/>
      <name val="Calibri"/>
      <family val="2"/>
      <charset val="162"/>
    </font>
    <font>
      <b/>
      <sz val="10"/>
      <color rgb="FF222222"/>
      <name val="Calibri"/>
      <family val="2"/>
      <charset val="162"/>
    </font>
    <font>
      <sz val="10"/>
      <color rgb="FF1A6B3A"/>
      <name val="Calibri"/>
      <family val="2"/>
      <charset val="162"/>
    </font>
    <font>
      <sz val="10"/>
      <color rgb="FF7B3500"/>
      <name val="Calibri"/>
      <family val="2"/>
      <charset val="162"/>
    </font>
    <font>
      <sz val="10"/>
      <color rgb="FF4B2080"/>
      <name val="Calibri"/>
      <family val="2"/>
      <charset val="162"/>
    </font>
    <font>
      <sz val="10"/>
      <color theme="1"/>
      <name val="Calibri"/>
      <family val="2"/>
      <charset val="1"/>
    </font>
    <font>
      <b/>
      <sz val="11"/>
      <color theme="1"/>
      <name val="Calibri"/>
      <family val="2"/>
      <charset val="162"/>
    </font>
    <font>
      <u/>
      <sz val="11"/>
      <color theme="10"/>
      <name val="Calibri"/>
      <family val="2"/>
      <charset val="1"/>
    </font>
  </fonts>
  <fills count="23">
    <fill>
      <patternFill patternType="none"/>
    </fill>
    <fill>
      <patternFill patternType="gray125"/>
    </fill>
    <fill>
      <patternFill patternType="solid">
        <fgColor rgb="FF1B3A6B"/>
        <bgColor rgb="FF222222"/>
      </patternFill>
    </fill>
    <fill>
      <patternFill patternType="solid">
        <fgColor rgb="FFD6E4F7"/>
        <bgColor rgb="FFE8E8E8"/>
      </patternFill>
    </fill>
    <fill>
      <patternFill patternType="solid">
        <fgColor rgb="FFFFFFFF"/>
        <bgColor rgb="FFF5F5F5"/>
      </patternFill>
    </fill>
    <fill>
      <patternFill patternType="solid">
        <fgColor rgb="FFF5F5F5"/>
        <bgColor rgb="FFFFF0E0"/>
      </patternFill>
    </fill>
    <fill>
      <patternFill patternType="solid">
        <fgColor rgb="FF1A6B3A"/>
        <bgColor rgb="FF0D6B30"/>
      </patternFill>
    </fill>
    <fill>
      <patternFill patternType="solid">
        <fgColor rgb="FF7B3500"/>
        <bgColor rgb="FFA34500"/>
      </patternFill>
    </fill>
    <fill>
      <patternFill patternType="solid">
        <fgColor rgb="FF4B2080"/>
        <bgColor rgb="FF660066"/>
      </patternFill>
    </fill>
    <fill>
      <patternFill patternType="solid">
        <fgColor rgb="FF2E5FA3"/>
        <bgColor rgb="FF3366FF"/>
      </patternFill>
    </fill>
    <fill>
      <patternFill patternType="solid">
        <fgColor rgb="FFC9A84C"/>
        <bgColor rgb="FFBBBBBB"/>
      </patternFill>
    </fill>
    <fill>
      <patternFill patternType="solid">
        <fgColor rgb="FFE8E8E8"/>
        <bgColor rgb="FFEDE0F7"/>
      </patternFill>
    </fill>
    <fill>
      <patternFill patternType="solid">
        <fgColor rgb="FFD6F0E0"/>
        <bgColor rgb="FFE8E8E8"/>
      </patternFill>
    </fill>
    <fill>
      <patternFill patternType="solid">
        <fgColor rgb="FF0D6B30"/>
        <bgColor rgb="FF1A6B3A"/>
      </patternFill>
    </fill>
    <fill>
      <patternFill patternType="solid">
        <fgColor rgb="FFFFF0E0"/>
        <bgColor rgb="FFF5F5F5"/>
      </patternFill>
    </fill>
    <fill>
      <patternFill patternType="solid">
        <fgColor rgb="FFA34500"/>
        <bgColor rgb="FF7B3500"/>
      </patternFill>
    </fill>
    <fill>
      <patternFill patternType="solid">
        <fgColor rgb="FFEDE0F7"/>
        <bgColor rgb="FFE8E8E8"/>
      </patternFill>
    </fill>
    <fill>
      <patternFill patternType="solid">
        <fgColor rgb="FF6B3AB0"/>
        <bgColor rgb="FF4B2080"/>
      </patternFill>
    </fill>
    <fill>
      <patternFill patternType="solid">
        <fgColor rgb="FFFFFF00"/>
        <bgColor rgb="FFFFF0E0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0E0"/>
      </patternFill>
    </fill>
    <fill>
      <patternFill patternType="solid">
        <fgColor theme="0"/>
        <bgColor rgb="FFF5F5F5"/>
      </patternFill>
    </fill>
  </fills>
  <borders count="9">
    <border>
      <left/>
      <right/>
      <top/>
      <bottom/>
      <diagonal/>
    </border>
    <border>
      <left style="medium">
        <color rgb="FF1B3A6B"/>
      </left>
      <right/>
      <top style="medium">
        <color rgb="FF1B3A6B"/>
      </top>
      <bottom style="medium">
        <color rgb="FF1B3A6B"/>
      </bottom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1A6B3A"/>
      </left>
      <right/>
      <top style="medium">
        <color rgb="FF1A6B3A"/>
      </top>
      <bottom style="medium">
        <color rgb="FF1A6B3A"/>
      </bottom>
      <diagonal/>
    </border>
    <border>
      <left style="medium">
        <color rgb="FF7B3500"/>
      </left>
      <right/>
      <top style="medium">
        <color rgb="FF7B3500"/>
      </top>
      <bottom style="medium">
        <color rgb="FF7B3500"/>
      </bottom>
      <diagonal/>
    </border>
    <border>
      <left style="medium">
        <color rgb="FF4B2080"/>
      </left>
      <right/>
      <top style="medium">
        <color rgb="FF4B2080"/>
      </top>
      <bottom style="medium">
        <color rgb="FF4B2080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/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1" fillId="0" borderId="0"/>
  </cellStyleXfs>
  <cellXfs count="50">
    <xf numFmtId="0" fontId="0" fillId="0" borderId="0" xfId="0"/>
    <xf numFmtId="0" fontId="5" fillId="5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center" vertical="center" wrapText="1"/>
    </xf>
    <xf numFmtId="0" fontId="11" fillId="17" borderId="3" xfId="0" applyFont="1" applyFill="1" applyBorder="1" applyAlignment="1">
      <alignment horizontal="center" vertical="center" wrapText="1"/>
    </xf>
    <xf numFmtId="14" fontId="5" fillId="5" borderId="3" xfId="0" applyNumberFormat="1" applyFont="1" applyFill="1" applyBorder="1" applyAlignment="1">
      <alignment horizontal="left" vertical="center" wrapText="1"/>
    </xf>
    <xf numFmtId="14" fontId="5" fillId="4" borderId="3" xfId="0" applyNumberFormat="1" applyFont="1" applyFill="1" applyBorder="1" applyAlignment="1">
      <alignment horizontal="left" vertical="center" wrapText="1"/>
    </xf>
    <xf numFmtId="0" fontId="5" fillId="18" borderId="3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6" fillId="0" borderId="0" xfId="0" applyFont="1"/>
    <xf numFmtId="0" fontId="5" fillId="0" borderId="7" xfId="0" applyFont="1" applyBorder="1" applyAlignment="1">
      <alignment horizontal="left" vertical="center" wrapText="1"/>
    </xf>
    <xf numFmtId="0" fontId="17" fillId="19" borderId="0" xfId="0" applyFont="1" applyFill="1"/>
    <xf numFmtId="0" fontId="0" fillId="20" borderId="0" xfId="0" applyFill="1"/>
    <xf numFmtId="0" fontId="5" fillId="21" borderId="3" xfId="0" applyFont="1" applyFill="1" applyBorder="1" applyAlignment="1">
      <alignment horizontal="left" vertical="center" wrapText="1"/>
    </xf>
    <xf numFmtId="14" fontId="5" fillId="21" borderId="3" xfId="0" applyNumberFormat="1" applyFont="1" applyFill="1" applyBorder="1" applyAlignment="1">
      <alignment horizontal="left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18" fillId="0" borderId="0" xfId="1"/>
    <xf numFmtId="0" fontId="10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 indent="1"/>
    </xf>
    <xf numFmtId="0" fontId="11" fillId="1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indent="1"/>
    </xf>
    <xf numFmtId="0" fontId="7" fillId="4" borderId="3" xfId="0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 indent="1"/>
    </xf>
    <xf numFmtId="0" fontId="8" fillId="4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3" fillId="12" borderId="0" xfId="0" applyFont="1" applyFill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4" fillId="14" borderId="0" xfId="0" applyFont="1" applyFill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5" fillId="16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3">
    <cellStyle name="Köprü" xfId="1" builtinId="8"/>
    <cellStyle name="Normal" xfId="0" builtinId="0"/>
    <cellStyle name="Normal 2" xfId="2" xr:uid="{F6FE6E70-DF9E-428E-B107-34E5F2685225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D6B30"/>
      <rgbColor rgb="FF000080"/>
      <rgbColor rgb="FF808000"/>
      <rgbColor rgb="FF800080"/>
      <rgbColor rgb="FF1A6B3A"/>
      <rgbColor rgb="FFBBBBBB"/>
      <rgbColor rgb="FF808080"/>
      <rgbColor rgb="FF9999FF"/>
      <rgbColor rgb="FF7B3500"/>
      <rgbColor rgb="FFFFF0E0"/>
      <rgbColor rgb="FFF5F5F5"/>
      <rgbColor rgb="FF660066"/>
      <rgbColor rgb="FFFF8080"/>
      <rgbColor rgb="FF2E5FA3"/>
      <rgbColor rgb="FFD6E4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8E8"/>
      <rgbColor rgb="FFD6F0E0"/>
      <rgbColor rgb="FFFFFF99"/>
      <rgbColor rgb="FF99CCFF"/>
      <rgbColor rgb="FFFF99CC"/>
      <rgbColor rgb="FFCC99FF"/>
      <rgbColor rgb="FFEDE0F7"/>
      <rgbColor rgb="FF3366FF"/>
      <rgbColor rgb="FF33CCCC"/>
      <rgbColor rgb="FF99CC00"/>
      <rgbColor rgb="FFFFCC00"/>
      <rgbColor rgb="FFFF9900"/>
      <rgbColor rgb="FFFF6600"/>
      <rgbColor rgb="FF6B3AB0"/>
      <rgbColor rgb="FFC9A84C"/>
      <rgbColor rgb="FF1B3A6B"/>
      <rgbColor rgb="FF339966"/>
      <rgbColor rgb="FF003300"/>
      <rgbColor rgb="FF333300"/>
      <rgbColor rgb="FFA34500"/>
      <rgbColor rgb="FF993366"/>
      <rgbColor rgb="FF4B2080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A84C"/>
  </sheetPr>
  <dimension ref="A1:H30"/>
  <sheetViews>
    <sheetView zoomScaleNormal="100" workbookViewId="0">
      <pane ySplit="2" topLeftCell="A3" activePane="bottomLeft" state="frozen"/>
      <selection pane="bottomLeft" activeCell="J9" sqref="J9"/>
    </sheetView>
  </sheetViews>
  <sheetFormatPr defaultColWidth="8.7109375" defaultRowHeight="15" x14ac:dyDescent="0.25"/>
  <cols>
    <col min="1" max="1" width="32" customWidth="1"/>
    <col min="2" max="8" width="14" customWidth="1"/>
  </cols>
  <sheetData>
    <row r="1" spans="1:8" ht="31.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</row>
    <row r="2" spans="1:8" ht="18" customHeight="1" x14ac:dyDescent="0.25">
      <c r="A2" s="29" t="s">
        <v>1</v>
      </c>
      <c r="B2" s="29"/>
      <c r="C2" s="29"/>
      <c r="D2" s="29"/>
      <c r="E2" s="29"/>
      <c r="F2" s="29"/>
      <c r="G2" s="29"/>
      <c r="H2" s="29"/>
    </row>
    <row r="4" spans="1:8" ht="24" customHeight="1" x14ac:dyDescent="0.25">
      <c r="A4" s="30" t="s">
        <v>2</v>
      </c>
      <c r="B4" s="30"/>
      <c r="C4" s="30"/>
      <c r="D4" s="30"/>
      <c r="E4" s="30"/>
      <c r="F4" s="30"/>
      <c r="G4" s="30"/>
      <c r="H4" s="30"/>
    </row>
    <row r="5" spans="1:8" ht="19.5" customHeight="1" x14ac:dyDescent="0.25">
      <c r="A5" s="33" t="s">
        <v>3</v>
      </c>
      <c r="B5" s="33"/>
      <c r="C5" s="33"/>
      <c r="D5" s="33"/>
      <c r="E5" s="33"/>
      <c r="F5" s="33"/>
      <c r="G5" s="34">
        <f>COUNTA('1. Eğitim-Öğretim'!A5:A28)</f>
        <v>24</v>
      </c>
      <c r="H5" s="34"/>
    </row>
    <row r="6" spans="1:8" ht="19.5" customHeight="1" x14ac:dyDescent="0.25">
      <c r="A6" s="35" t="s">
        <v>4</v>
      </c>
      <c r="B6" s="35"/>
      <c r="C6" s="35"/>
      <c r="D6" s="35"/>
      <c r="E6" s="35"/>
      <c r="F6" s="35"/>
      <c r="G6" s="34">
        <f>'1. Eğitim-Öğretim'!F29</f>
        <v>1051</v>
      </c>
      <c r="H6" s="34"/>
    </row>
    <row r="7" spans="1:8" ht="19.5" customHeight="1" x14ac:dyDescent="0.25">
      <c r="A7" s="33" t="s">
        <v>5</v>
      </c>
      <c r="B7" s="33"/>
      <c r="C7" s="33"/>
      <c r="D7" s="33"/>
      <c r="E7" s="33"/>
      <c r="F7" s="33"/>
      <c r="G7" s="34">
        <f>ROUND('1. Eğitim-Öğretim'!G29,1)</f>
        <v>96.5</v>
      </c>
      <c r="H7" s="34"/>
    </row>
    <row r="8" spans="1:8" ht="19.5" customHeight="1" x14ac:dyDescent="0.25">
      <c r="A8" s="35" t="s">
        <v>6</v>
      </c>
      <c r="B8" s="35"/>
      <c r="C8" s="35"/>
      <c r="D8" s="35"/>
      <c r="E8" s="35"/>
      <c r="F8" s="35"/>
      <c r="G8" s="34">
        <f>COUNTA('1. Eğitim-Öğretim'!B33:B34)</f>
        <v>2</v>
      </c>
      <c r="H8" s="34"/>
    </row>
    <row r="9" spans="1:8" ht="19.5" customHeight="1" x14ac:dyDescent="0.25">
      <c r="A9" s="33" t="s">
        <v>7</v>
      </c>
      <c r="B9" s="33"/>
      <c r="C9" s="33"/>
      <c r="D9" s="33"/>
      <c r="E9" s="33"/>
      <c r="F9" s="33"/>
      <c r="G9" s="34">
        <f>ROUND(AVERAGE('1. Eğitim-Öğretim'!I33:I34),1)</f>
        <v>74.400000000000006</v>
      </c>
      <c r="H9" s="34"/>
    </row>
    <row r="11" spans="1:8" ht="24" customHeight="1" x14ac:dyDescent="0.25">
      <c r="A11" s="36" t="s">
        <v>8</v>
      </c>
      <c r="B11" s="36"/>
      <c r="C11" s="36"/>
      <c r="D11" s="36"/>
      <c r="E11" s="36"/>
      <c r="F11" s="36"/>
      <c r="G11" s="36"/>
      <c r="H11" s="36"/>
    </row>
    <row r="12" spans="1:8" ht="19.5" customHeight="1" x14ac:dyDescent="0.25">
      <c r="A12" s="33" t="s">
        <v>9</v>
      </c>
      <c r="B12" s="33"/>
      <c r="C12" s="33"/>
      <c r="D12" s="33"/>
      <c r="E12" s="33"/>
      <c r="F12" s="33"/>
      <c r="G12" s="37">
        <f>COUNTA('2. Araştırma-Geliştirme'!A5:A13)</f>
        <v>9</v>
      </c>
      <c r="H12" s="37"/>
    </row>
    <row r="13" spans="1:8" ht="19.5" customHeight="1" x14ac:dyDescent="0.25">
      <c r="A13" s="35" t="s">
        <v>10</v>
      </c>
      <c r="B13" s="35"/>
      <c r="C13" s="35"/>
      <c r="D13" s="35"/>
      <c r="E13" s="35"/>
      <c r="F13" s="35"/>
      <c r="G13" s="37">
        <f>COUNTA('2. Araştırma-Geliştirme'!A17:A17)</f>
        <v>1</v>
      </c>
      <c r="H13" s="37"/>
    </row>
    <row r="14" spans="1:8" ht="19.5" customHeight="1" x14ac:dyDescent="0.25">
      <c r="A14" s="33" t="s">
        <v>11</v>
      </c>
      <c r="B14" s="33"/>
      <c r="C14" s="33"/>
      <c r="D14" s="33"/>
      <c r="E14" s="33"/>
      <c r="F14" s="33"/>
      <c r="G14" s="37">
        <f>COUNTIF('2. Araştırma-Geliştirme'!D17:D17,"TÜBİTAK")</f>
        <v>0</v>
      </c>
      <c r="H14" s="37"/>
    </row>
    <row r="15" spans="1:8" ht="19.5" customHeight="1" x14ac:dyDescent="0.25">
      <c r="A15" s="35" t="s">
        <v>12</v>
      </c>
      <c r="B15" s="35"/>
      <c r="C15" s="35"/>
      <c r="D15" s="35"/>
      <c r="E15" s="35"/>
      <c r="F15" s="35"/>
      <c r="G15" s="38">
        <f>SUM('2. Araştırma-Geliştirme'!G17:G17)</f>
        <v>1592</v>
      </c>
      <c r="H15" s="38"/>
    </row>
    <row r="16" spans="1:8" ht="19.5" customHeight="1" x14ac:dyDescent="0.25">
      <c r="A16" s="33" t="s">
        <v>13</v>
      </c>
      <c r="B16" s="33"/>
      <c r="C16" s="33"/>
      <c r="D16" s="33"/>
      <c r="E16" s="33"/>
      <c r="F16" s="33"/>
      <c r="G16" s="37">
        <f>COUNTIF('2. Araştırma-Geliştirme'!I5:I13,"Prof*")+COUNTIF('2. Araştırma-Geliştirme'!I5:I13,"Dr.*")</f>
        <v>0</v>
      </c>
      <c r="H16" s="37"/>
    </row>
    <row r="18" spans="1:8" ht="24" customHeight="1" x14ac:dyDescent="0.25">
      <c r="A18" s="39" t="s">
        <v>14</v>
      </c>
      <c r="B18" s="39"/>
      <c r="C18" s="39"/>
      <c r="D18" s="39"/>
      <c r="E18" s="39"/>
      <c r="F18" s="39"/>
      <c r="G18" s="39"/>
      <c r="H18" s="39"/>
    </row>
    <row r="19" spans="1:8" ht="19.5" customHeight="1" x14ac:dyDescent="0.25">
      <c r="A19" s="33" t="s">
        <v>15</v>
      </c>
      <c r="B19" s="33"/>
      <c r="C19" s="33"/>
      <c r="D19" s="33"/>
      <c r="E19" s="33"/>
      <c r="F19" s="33"/>
      <c r="G19" s="40">
        <f>COUNTA('3. Toplumsal Katkı'!A5:A10)</f>
        <v>4</v>
      </c>
      <c r="H19" s="40"/>
    </row>
    <row r="20" spans="1:8" ht="19.5" customHeight="1" x14ac:dyDescent="0.25">
      <c r="A20" s="35" t="s">
        <v>16</v>
      </c>
      <c r="B20" s="35"/>
      <c r="C20" s="35"/>
      <c r="D20" s="35"/>
      <c r="E20" s="35"/>
      <c r="F20" s="35"/>
      <c r="G20" s="40">
        <f>SUM('3. Toplumsal Katkı'!G5:G10)</f>
        <v>176</v>
      </c>
      <c r="H20" s="40"/>
    </row>
    <row r="21" spans="1:8" ht="19.5" customHeight="1" x14ac:dyDescent="0.25">
      <c r="A21" s="33" t="s">
        <v>17</v>
      </c>
      <c r="B21" s="33"/>
      <c r="C21" s="33"/>
      <c r="D21" s="33"/>
      <c r="E21" s="33"/>
      <c r="F21" s="33"/>
      <c r="G21" s="40">
        <f>COUNTIF('3. Toplumsal Katkı'!I14:I19,"Aktif")</f>
        <v>0</v>
      </c>
      <c r="H21" s="40"/>
    </row>
    <row r="22" spans="1:8" ht="19.5" customHeight="1" x14ac:dyDescent="0.25">
      <c r="A22" s="35" t="s">
        <v>18</v>
      </c>
      <c r="B22" s="35"/>
      <c r="C22" s="35"/>
      <c r="D22" s="35"/>
      <c r="E22" s="35"/>
      <c r="F22" s="35"/>
      <c r="G22" s="40">
        <f>SUM('3. Toplumsal Katkı'!G14:G19)</f>
        <v>21</v>
      </c>
      <c r="H22" s="40"/>
    </row>
    <row r="23" spans="1:8" ht="19.5" customHeight="1" x14ac:dyDescent="0.25">
      <c r="A23" s="33" t="s">
        <v>19</v>
      </c>
      <c r="B23" s="33"/>
      <c r="C23" s="33"/>
      <c r="D23" s="33"/>
      <c r="E23" s="33"/>
      <c r="F23" s="33"/>
      <c r="G23" s="40">
        <f>SUM('3. Toplumsal Katkı'!H14:H19)</f>
        <v>1</v>
      </c>
      <c r="H23" s="40"/>
    </row>
    <row r="25" spans="1:8" ht="24" customHeight="1" x14ac:dyDescent="0.25">
      <c r="A25" s="41" t="s">
        <v>20</v>
      </c>
      <c r="B25" s="41"/>
      <c r="C25" s="41"/>
      <c r="D25" s="41"/>
      <c r="E25" s="41"/>
      <c r="F25" s="41"/>
      <c r="G25" s="41"/>
      <c r="H25" s="41"/>
    </row>
    <row r="26" spans="1:8" ht="19.5" customHeight="1" x14ac:dyDescent="0.25">
      <c r="A26" s="33" t="s">
        <v>21</v>
      </c>
      <c r="B26" s="33"/>
      <c r="C26" s="33"/>
      <c r="D26" s="33"/>
      <c r="E26" s="33"/>
      <c r="F26" s="33"/>
      <c r="G26" s="42">
        <f>COUNTA('4. Yönetişim'!A5:A11)</f>
        <v>7</v>
      </c>
      <c r="H26" s="42"/>
    </row>
    <row r="27" spans="1:8" ht="19.5" customHeight="1" x14ac:dyDescent="0.25">
      <c r="A27" s="35" t="s">
        <v>22</v>
      </c>
      <c r="B27" s="35"/>
      <c r="C27" s="35"/>
      <c r="D27" s="35"/>
      <c r="E27" s="35"/>
      <c r="F27" s="35"/>
      <c r="G27" s="42">
        <f>COUNTA('4. Yönetişim'!A15:A18)</f>
        <v>2</v>
      </c>
      <c r="H27" s="42"/>
    </row>
    <row r="28" spans="1:8" ht="19.5" customHeight="1" x14ac:dyDescent="0.25">
      <c r="A28" s="33" t="s">
        <v>23</v>
      </c>
      <c r="B28" s="33"/>
      <c r="C28" s="33"/>
      <c r="D28" s="33"/>
      <c r="E28" s="33"/>
      <c r="F28" s="33"/>
      <c r="G28" s="42">
        <f>SUM('4. Yönetişim'!E15:E18)</f>
        <v>0</v>
      </c>
      <c r="H28" s="42"/>
    </row>
    <row r="29" spans="1:8" ht="19.5" customHeight="1" x14ac:dyDescent="0.25">
      <c r="A29" s="35" t="s">
        <v>24</v>
      </c>
      <c r="B29" s="35"/>
      <c r="C29" s="35"/>
      <c r="D29" s="35"/>
      <c r="E29" s="35"/>
      <c r="F29" s="35"/>
      <c r="G29" s="42">
        <f>'4. Yönetişim'!E22</f>
        <v>95</v>
      </c>
      <c r="H29" s="42"/>
    </row>
    <row r="30" spans="1:8" ht="19.5" customHeight="1" x14ac:dyDescent="0.25">
      <c r="A30" s="33" t="s">
        <v>25</v>
      </c>
      <c r="B30" s="33"/>
      <c r="C30" s="33"/>
      <c r="D30" s="33"/>
      <c r="E30" s="33"/>
      <c r="F30" s="33"/>
      <c r="G30" s="42" t="str">
        <f>'4. Yönetişim'!E23</f>
        <v>—</v>
      </c>
      <c r="H30" s="42"/>
    </row>
  </sheetData>
  <mergeCells count="46">
    <mergeCell ref="A30:F30"/>
    <mergeCell ref="G30:H30"/>
    <mergeCell ref="A27:F27"/>
    <mergeCell ref="G27:H27"/>
    <mergeCell ref="A28:F28"/>
    <mergeCell ref="G28:H28"/>
    <mergeCell ref="A29:F29"/>
    <mergeCell ref="G29:H29"/>
    <mergeCell ref="A23:F23"/>
    <mergeCell ref="G23:H23"/>
    <mergeCell ref="A25:H25"/>
    <mergeCell ref="A26:F26"/>
    <mergeCell ref="G26:H26"/>
    <mergeCell ref="A20:F20"/>
    <mergeCell ref="G20:H20"/>
    <mergeCell ref="A21:F21"/>
    <mergeCell ref="G21:H21"/>
    <mergeCell ref="A22:F22"/>
    <mergeCell ref="G22:H22"/>
    <mergeCell ref="A16:F16"/>
    <mergeCell ref="G16:H16"/>
    <mergeCell ref="A18:H18"/>
    <mergeCell ref="A19:F19"/>
    <mergeCell ref="G19:H19"/>
    <mergeCell ref="A13:F13"/>
    <mergeCell ref="G13:H13"/>
    <mergeCell ref="A14:F14"/>
    <mergeCell ref="G14:H14"/>
    <mergeCell ref="A15:F15"/>
    <mergeCell ref="G15:H15"/>
    <mergeCell ref="A9:F9"/>
    <mergeCell ref="G9:H9"/>
    <mergeCell ref="A11:H11"/>
    <mergeCell ref="A12:F12"/>
    <mergeCell ref="G12:H12"/>
    <mergeCell ref="A6:F6"/>
    <mergeCell ref="G6:H6"/>
    <mergeCell ref="A7:F7"/>
    <mergeCell ref="G7:H7"/>
    <mergeCell ref="A8:F8"/>
    <mergeCell ref="G8:H8"/>
    <mergeCell ref="A1:H1"/>
    <mergeCell ref="A2:H2"/>
    <mergeCell ref="A4:H4"/>
    <mergeCell ref="A5:F5"/>
    <mergeCell ref="G5:H5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B3A6B"/>
  </sheetPr>
  <dimension ref="A1:M71"/>
  <sheetViews>
    <sheetView tabSelected="1" zoomScaleNormal="100" workbookViewId="0">
      <pane ySplit="3" topLeftCell="A68" activePane="bottomLeft" state="frozen"/>
      <selection pane="bottomLeft" activeCell="H36" sqref="H36"/>
    </sheetView>
  </sheetViews>
  <sheetFormatPr defaultColWidth="8.7109375" defaultRowHeight="15" x14ac:dyDescent="0.25"/>
  <cols>
    <col min="1" max="1" width="22" customWidth="1"/>
    <col min="2" max="2" width="11" customWidth="1"/>
    <col min="3" max="3" width="18" customWidth="1"/>
    <col min="4" max="4" width="24" customWidth="1"/>
    <col min="5" max="5" width="12" customWidth="1"/>
    <col min="6" max="6" width="14" customWidth="1"/>
    <col min="7" max="7" width="13" customWidth="1"/>
    <col min="8" max="8" width="22" customWidth="1"/>
    <col min="9" max="9" width="28" customWidth="1"/>
    <col min="11" max="11" width="10.42578125" bestFit="1" customWidth="1"/>
  </cols>
  <sheetData>
    <row r="1" spans="1:13" ht="31.5" customHeight="1" x14ac:dyDescent="0.25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8" customHeight="1" x14ac:dyDescent="0.25">
      <c r="A2" s="29" t="s">
        <v>27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24" customHeight="1" x14ac:dyDescent="0.25">
      <c r="A3" s="30" t="s">
        <v>28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36" customHeight="1" x14ac:dyDescent="0.25">
      <c r="A4" s="3" t="s">
        <v>29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37</v>
      </c>
    </row>
    <row r="5" spans="1:13" ht="42" customHeight="1" x14ac:dyDescent="0.25">
      <c r="A5" s="1" t="s">
        <v>39</v>
      </c>
      <c r="B5" s="1" t="s">
        <v>147</v>
      </c>
      <c r="C5" s="1" t="s">
        <v>40</v>
      </c>
      <c r="D5" s="1" t="s">
        <v>152</v>
      </c>
      <c r="E5" s="10">
        <v>45933</v>
      </c>
      <c r="F5" s="24">
        <v>35</v>
      </c>
      <c r="G5" s="4"/>
      <c r="H5" s="1" t="s">
        <v>182</v>
      </c>
      <c r="I5" s="1" t="s">
        <v>148</v>
      </c>
    </row>
    <row r="6" spans="1:13" ht="36" customHeight="1" x14ac:dyDescent="0.25">
      <c r="A6" s="2" t="s">
        <v>39</v>
      </c>
      <c r="B6" s="2" t="s">
        <v>149</v>
      </c>
      <c r="C6" s="2" t="s">
        <v>42</v>
      </c>
      <c r="D6" s="1" t="s">
        <v>152</v>
      </c>
      <c r="E6" s="11">
        <v>45947</v>
      </c>
      <c r="F6" s="24">
        <v>35</v>
      </c>
      <c r="G6" s="5"/>
      <c r="H6" s="2" t="s">
        <v>182</v>
      </c>
      <c r="I6" s="2" t="s">
        <v>150</v>
      </c>
    </row>
    <row r="7" spans="1:13" ht="38.25" x14ac:dyDescent="0.25">
      <c r="A7" s="2" t="s">
        <v>39</v>
      </c>
      <c r="B7" s="2" t="s">
        <v>151</v>
      </c>
      <c r="C7" s="2" t="s">
        <v>42</v>
      </c>
      <c r="D7" s="1" t="s">
        <v>152</v>
      </c>
      <c r="E7" s="11">
        <v>45947</v>
      </c>
      <c r="F7" s="24">
        <v>31</v>
      </c>
      <c r="G7" s="5"/>
      <c r="H7" s="2" t="s">
        <v>182</v>
      </c>
      <c r="I7" s="2" t="s">
        <v>150</v>
      </c>
    </row>
    <row r="8" spans="1:13" ht="51" x14ac:dyDescent="0.25">
      <c r="A8" s="2" t="s">
        <v>199</v>
      </c>
      <c r="B8" s="2" t="s">
        <v>153</v>
      </c>
      <c r="C8" s="2" t="s">
        <v>154</v>
      </c>
      <c r="D8" s="2" t="s">
        <v>156</v>
      </c>
      <c r="E8" s="11">
        <v>45974</v>
      </c>
      <c r="F8" s="24">
        <v>45</v>
      </c>
      <c r="G8" s="5"/>
      <c r="H8" s="2" t="s">
        <v>155</v>
      </c>
      <c r="I8" s="2" t="s">
        <v>157</v>
      </c>
    </row>
    <row r="9" spans="1:13" ht="38.25" x14ac:dyDescent="0.25">
      <c r="A9" s="2" t="s">
        <v>39</v>
      </c>
      <c r="B9" s="2" t="s">
        <v>158</v>
      </c>
      <c r="C9" s="2" t="s">
        <v>159</v>
      </c>
      <c r="D9" s="2" t="s">
        <v>160</v>
      </c>
      <c r="E9" s="11">
        <v>45981</v>
      </c>
      <c r="F9" s="24">
        <v>38</v>
      </c>
      <c r="G9" s="5"/>
      <c r="H9" s="2" t="s">
        <v>182</v>
      </c>
      <c r="I9" s="2" t="s">
        <v>161</v>
      </c>
    </row>
    <row r="10" spans="1:13" ht="46.5" customHeight="1" x14ac:dyDescent="0.25">
      <c r="A10" s="2" t="s">
        <v>199</v>
      </c>
      <c r="B10" s="2" t="s">
        <v>163</v>
      </c>
      <c r="C10" s="2" t="s">
        <v>154</v>
      </c>
      <c r="D10" s="2" t="s">
        <v>162</v>
      </c>
      <c r="E10" s="11">
        <v>46003</v>
      </c>
      <c r="F10" s="24">
        <v>45</v>
      </c>
      <c r="G10" s="5"/>
      <c r="H10" s="2" t="s">
        <v>155</v>
      </c>
      <c r="I10" s="2" t="s">
        <v>157</v>
      </c>
    </row>
    <row r="11" spans="1:13" ht="50.25" customHeight="1" x14ac:dyDescent="0.25">
      <c r="A11" s="2" t="s">
        <v>39</v>
      </c>
      <c r="B11" s="2" t="s">
        <v>164</v>
      </c>
      <c r="C11" s="2" t="s">
        <v>165</v>
      </c>
      <c r="D11" s="2" t="s">
        <v>166</v>
      </c>
      <c r="E11" s="11">
        <v>46021</v>
      </c>
      <c r="F11" s="24">
        <v>118</v>
      </c>
      <c r="G11" s="24"/>
      <c r="H11" s="2" t="s">
        <v>184</v>
      </c>
      <c r="I11" s="2" t="s">
        <v>167</v>
      </c>
    </row>
    <row r="12" spans="1:13" ht="39" customHeight="1" x14ac:dyDescent="0.25">
      <c r="A12" s="2" t="s">
        <v>39</v>
      </c>
      <c r="B12" s="2" t="s">
        <v>170</v>
      </c>
      <c r="C12" s="2" t="s">
        <v>40</v>
      </c>
      <c r="D12" s="2" t="s">
        <v>169</v>
      </c>
      <c r="E12" s="11">
        <v>46080</v>
      </c>
      <c r="F12" s="24">
        <v>39</v>
      </c>
      <c r="G12" s="24">
        <v>100</v>
      </c>
      <c r="H12" s="2" t="s">
        <v>182</v>
      </c>
      <c r="I12" s="2" t="s">
        <v>42</v>
      </c>
    </row>
    <row r="13" spans="1:13" ht="40.5" customHeight="1" x14ac:dyDescent="0.25">
      <c r="A13" s="2" t="s">
        <v>39</v>
      </c>
      <c r="B13" s="2" t="s">
        <v>171</v>
      </c>
      <c r="C13" s="2" t="s">
        <v>40</v>
      </c>
      <c r="D13" s="2" t="s">
        <v>169</v>
      </c>
      <c r="E13" s="11">
        <v>46080</v>
      </c>
      <c r="F13" s="24">
        <v>37</v>
      </c>
      <c r="G13" s="24">
        <v>100</v>
      </c>
      <c r="H13" s="2" t="s">
        <v>182</v>
      </c>
      <c r="I13" s="2" t="s">
        <v>42</v>
      </c>
    </row>
    <row r="14" spans="1:13" ht="76.5" x14ac:dyDescent="0.25">
      <c r="A14" s="2" t="s">
        <v>39</v>
      </c>
      <c r="B14" s="2" t="s">
        <v>172</v>
      </c>
      <c r="C14" s="2" t="s">
        <v>40</v>
      </c>
      <c r="D14" s="2" t="s">
        <v>169</v>
      </c>
      <c r="E14" s="11">
        <v>46080</v>
      </c>
      <c r="F14" s="24">
        <v>41</v>
      </c>
      <c r="G14" s="24">
        <v>93.9</v>
      </c>
      <c r="H14" s="2" t="s">
        <v>182</v>
      </c>
      <c r="I14" s="2" t="s">
        <v>42</v>
      </c>
    </row>
    <row r="15" spans="1:13" ht="39.75" customHeight="1" x14ac:dyDescent="0.25">
      <c r="A15" s="2" t="s">
        <v>39</v>
      </c>
      <c r="B15" s="2" t="s">
        <v>173</v>
      </c>
      <c r="C15" s="2" t="s">
        <v>40</v>
      </c>
      <c r="D15" s="2" t="s">
        <v>169</v>
      </c>
      <c r="E15" s="11">
        <v>46080</v>
      </c>
      <c r="F15" s="24">
        <v>42</v>
      </c>
      <c r="G15" s="24">
        <v>95.5</v>
      </c>
      <c r="H15" s="2" t="s">
        <v>182</v>
      </c>
      <c r="I15" s="2" t="s">
        <v>42</v>
      </c>
    </row>
    <row r="16" spans="1:13" ht="32.25" customHeight="1" x14ac:dyDescent="0.25">
      <c r="A16" s="2" t="s">
        <v>39</v>
      </c>
      <c r="B16" s="2" t="s">
        <v>174</v>
      </c>
      <c r="C16" s="2" t="s">
        <v>175</v>
      </c>
      <c r="D16" s="2" t="s">
        <v>152</v>
      </c>
      <c r="E16" s="11">
        <v>46087</v>
      </c>
      <c r="F16" s="24">
        <v>24</v>
      </c>
      <c r="G16" s="24">
        <v>93.3</v>
      </c>
      <c r="H16" s="2" t="s">
        <v>182</v>
      </c>
      <c r="I16" s="2" t="s">
        <v>42</v>
      </c>
    </row>
    <row r="17" spans="1:13" ht="34.5" customHeight="1" x14ac:dyDescent="0.25">
      <c r="A17" s="2" t="s">
        <v>39</v>
      </c>
      <c r="B17" s="2" t="s">
        <v>178</v>
      </c>
      <c r="C17" s="2" t="s">
        <v>176</v>
      </c>
      <c r="D17" s="2" t="s">
        <v>166</v>
      </c>
      <c r="E17" s="11">
        <v>46093</v>
      </c>
      <c r="F17" s="24">
        <v>95</v>
      </c>
      <c r="G17" s="24">
        <v>88.1</v>
      </c>
      <c r="H17" s="2" t="s">
        <v>182</v>
      </c>
      <c r="I17" s="2" t="s">
        <v>177</v>
      </c>
    </row>
    <row r="18" spans="1:13" ht="38.25" x14ac:dyDescent="0.25">
      <c r="A18" s="2" t="s">
        <v>39</v>
      </c>
      <c r="B18" s="2" t="s">
        <v>179</v>
      </c>
      <c r="C18" s="2" t="s">
        <v>40</v>
      </c>
      <c r="D18" s="2" t="s">
        <v>169</v>
      </c>
      <c r="E18" s="11">
        <v>46094</v>
      </c>
      <c r="F18" s="24">
        <v>28</v>
      </c>
      <c r="G18" s="24">
        <v>100</v>
      </c>
      <c r="H18" s="2" t="s">
        <v>182</v>
      </c>
      <c r="I18" s="2" t="s">
        <v>42</v>
      </c>
    </row>
    <row r="19" spans="1:13" ht="38.25" x14ac:dyDescent="0.25">
      <c r="A19" s="2" t="s">
        <v>39</v>
      </c>
      <c r="B19" s="2" t="s">
        <v>180</v>
      </c>
      <c r="C19" s="2" t="s">
        <v>42</v>
      </c>
      <c r="D19" s="2" t="s">
        <v>169</v>
      </c>
      <c r="E19" s="11">
        <v>46094</v>
      </c>
      <c r="F19" s="24">
        <v>28</v>
      </c>
      <c r="G19" s="24">
        <v>99</v>
      </c>
      <c r="H19" s="2" t="s">
        <v>182</v>
      </c>
      <c r="I19" s="2" t="s">
        <v>150</v>
      </c>
    </row>
    <row r="20" spans="1:13" ht="63.75" x14ac:dyDescent="0.25">
      <c r="A20" s="2" t="s">
        <v>39</v>
      </c>
      <c r="B20" s="2" t="s">
        <v>181</v>
      </c>
      <c r="C20" s="2" t="s">
        <v>40</v>
      </c>
      <c r="D20" s="2" t="s">
        <v>166</v>
      </c>
      <c r="E20" s="11">
        <v>46115</v>
      </c>
      <c r="F20" s="24">
        <v>108</v>
      </c>
      <c r="G20" s="24">
        <v>96.5</v>
      </c>
      <c r="H20" s="2" t="s">
        <v>183</v>
      </c>
      <c r="I20" s="2" t="s">
        <v>42</v>
      </c>
    </row>
    <row r="21" spans="1:13" ht="51" x14ac:dyDescent="0.25">
      <c r="A21" s="2" t="s">
        <v>200</v>
      </c>
      <c r="B21" s="2" t="s">
        <v>186</v>
      </c>
      <c r="C21" s="2" t="s">
        <v>154</v>
      </c>
      <c r="D21" s="2" t="s">
        <v>185</v>
      </c>
      <c r="E21" s="11">
        <v>46141</v>
      </c>
      <c r="F21" s="24">
        <v>45</v>
      </c>
      <c r="G21" s="24"/>
      <c r="H21" s="2" t="s">
        <v>182</v>
      </c>
      <c r="I21" s="2" t="s">
        <v>157</v>
      </c>
    </row>
    <row r="22" spans="1:13" ht="51" x14ac:dyDescent="0.25">
      <c r="A22" s="2" t="s">
        <v>39</v>
      </c>
      <c r="B22" s="2" t="s">
        <v>188</v>
      </c>
      <c r="C22" s="2" t="s">
        <v>187</v>
      </c>
      <c r="D22" s="2" t="s">
        <v>152</v>
      </c>
      <c r="E22" s="11">
        <v>46150</v>
      </c>
      <c r="F22" s="24">
        <v>30</v>
      </c>
      <c r="G22" s="24"/>
      <c r="H22" s="2" t="s">
        <v>182</v>
      </c>
      <c r="I22" s="2" t="s">
        <v>187</v>
      </c>
    </row>
    <row r="23" spans="1:13" ht="51" x14ac:dyDescent="0.25">
      <c r="A23" s="2" t="s">
        <v>39</v>
      </c>
      <c r="B23" s="2" t="s">
        <v>190</v>
      </c>
      <c r="C23" s="2" t="s">
        <v>189</v>
      </c>
      <c r="D23" s="2" t="s">
        <v>166</v>
      </c>
      <c r="E23" s="11">
        <v>46156</v>
      </c>
      <c r="F23" s="24">
        <v>85</v>
      </c>
      <c r="G23" s="24">
        <v>96.7</v>
      </c>
      <c r="H23" s="2" t="s">
        <v>191</v>
      </c>
      <c r="I23" s="2" t="s">
        <v>167</v>
      </c>
    </row>
    <row r="24" spans="1:13" ht="51" x14ac:dyDescent="0.25">
      <c r="A24" s="2" t="s">
        <v>39</v>
      </c>
      <c r="B24" s="2" t="s">
        <v>192</v>
      </c>
      <c r="C24" s="2" t="s">
        <v>193</v>
      </c>
      <c r="D24" s="2" t="s">
        <v>166</v>
      </c>
      <c r="E24" s="11">
        <v>46160</v>
      </c>
      <c r="F24" s="24">
        <v>18</v>
      </c>
      <c r="G24" s="24">
        <v>99</v>
      </c>
      <c r="H24" s="2" t="s">
        <v>182</v>
      </c>
      <c r="I24" s="2" t="s">
        <v>167</v>
      </c>
    </row>
    <row r="25" spans="1:13" ht="51" x14ac:dyDescent="0.25">
      <c r="A25" s="2" t="s">
        <v>41</v>
      </c>
      <c r="B25" s="2" t="s">
        <v>194</v>
      </c>
      <c r="C25" s="2" t="s">
        <v>193</v>
      </c>
      <c r="D25" s="2" t="s">
        <v>169</v>
      </c>
      <c r="E25" s="11">
        <v>46175</v>
      </c>
      <c r="F25" s="24">
        <v>17</v>
      </c>
      <c r="G25" s="24"/>
      <c r="H25" s="2" t="s">
        <v>195</v>
      </c>
      <c r="I25" s="2" t="s">
        <v>167</v>
      </c>
    </row>
    <row r="26" spans="1:13" ht="38.25" x14ac:dyDescent="0.25">
      <c r="A26" s="2" t="s">
        <v>39</v>
      </c>
      <c r="B26" s="2" t="s">
        <v>196</v>
      </c>
      <c r="C26" s="2" t="s">
        <v>193</v>
      </c>
      <c r="D26" s="2" t="s">
        <v>166</v>
      </c>
      <c r="E26" s="11">
        <v>46175</v>
      </c>
      <c r="F26" s="24">
        <v>35</v>
      </c>
      <c r="G26" s="24"/>
      <c r="H26" s="2" t="s">
        <v>182</v>
      </c>
      <c r="I26" s="2" t="s">
        <v>167</v>
      </c>
    </row>
    <row r="27" spans="1:13" ht="38.25" x14ac:dyDescent="0.25">
      <c r="A27" s="2" t="s">
        <v>41</v>
      </c>
      <c r="B27" s="2" t="s">
        <v>197</v>
      </c>
      <c r="C27" s="2" t="s">
        <v>198</v>
      </c>
      <c r="D27" s="2" t="s">
        <v>169</v>
      </c>
      <c r="E27" s="11">
        <v>46177</v>
      </c>
      <c r="F27" s="24">
        <v>2</v>
      </c>
      <c r="G27" s="24"/>
      <c r="H27" s="2" t="s">
        <v>182</v>
      </c>
      <c r="I27" s="2" t="s">
        <v>167</v>
      </c>
    </row>
    <row r="28" spans="1:13" ht="41.25" customHeight="1" x14ac:dyDescent="0.25">
      <c r="A28" s="2" t="s">
        <v>41</v>
      </c>
      <c r="B28" s="2" t="s">
        <v>375</v>
      </c>
      <c r="C28" s="2" t="s">
        <v>42</v>
      </c>
      <c r="D28" s="2" t="s">
        <v>376</v>
      </c>
      <c r="E28" s="11">
        <v>46140</v>
      </c>
      <c r="F28" s="24">
        <v>30</v>
      </c>
      <c r="G28" s="24"/>
      <c r="H28" s="2" t="s">
        <v>182</v>
      </c>
      <c r="I28" s="2" t="s">
        <v>42</v>
      </c>
    </row>
    <row r="29" spans="1:13" ht="21.75" customHeight="1" x14ac:dyDescent="0.25">
      <c r="A29" s="31" t="s">
        <v>43</v>
      </c>
      <c r="B29" s="31"/>
      <c r="C29" s="31"/>
      <c r="D29" s="31"/>
      <c r="E29" s="31"/>
      <c r="F29" s="6">
        <f>SUM(F5:F28)</f>
        <v>1051</v>
      </c>
      <c r="G29" s="6">
        <f>AVERAGE(G5:G28)</f>
        <v>96.545454545454547</v>
      </c>
    </row>
    <row r="31" spans="1:13" ht="24" customHeight="1" x14ac:dyDescent="0.25">
      <c r="A31" s="30" t="s">
        <v>44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ht="36" customHeight="1" x14ac:dyDescent="0.25">
      <c r="A32" s="3" t="s">
        <v>29</v>
      </c>
      <c r="B32" s="14" t="s">
        <v>45</v>
      </c>
      <c r="C32" s="14" t="s">
        <v>46</v>
      </c>
      <c r="D32" s="3" t="s">
        <v>47</v>
      </c>
      <c r="E32" s="3" t="s">
        <v>48</v>
      </c>
      <c r="F32" s="3" t="s">
        <v>49</v>
      </c>
      <c r="G32" s="3" t="s">
        <v>50</v>
      </c>
      <c r="H32" s="3" t="s">
        <v>51</v>
      </c>
      <c r="I32" s="3" t="s">
        <v>52</v>
      </c>
      <c r="J32" s="3" t="s">
        <v>53</v>
      </c>
      <c r="K32" s="3" t="s">
        <v>54</v>
      </c>
      <c r="L32" s="3" t="s">
        <v>55</v>
      </c>
      <c r="M32" s="3" t="s">
        <v>56</v>
      </c>
    </row>
    <row r="33" spans="1:13" ht="25.5" x14ac:dyDescent="0.25">
      <c r="A33" s="4" t="s">
        <v>280</v>
      </c>
      <c r="B33" s="4" t="s">
        <v>290</v>
      </c>
      <c r="C33" s="4" t="s">
        <v>270</v>
      </c>
      <c r="D33" s="16" t="s">
        <v>345</v>
      </c>
      <c r="E33" s="24">
        <v>44</v>
      </c>
      <c r="F33" s="24">
        <v>27</v>
      </c>
      <c r="G33" s="24">
        <v>26</v>
      </c>
      <c r="H33" s="24">
        <v>1</v>
      </c>
      <c r="I33" s="24">
        <f>G33/F33*100</f>
        <v>96.296296296296291</v>
      </c>
      <c r="J33" s="24">
        <v>2</v>
      </c>
      <c r="K33" s="24">
        <v>38.6</v>
      </c>
      <c r="L33" s="24">
        <v>4.58</v>
      </c>
      <c r="M33" s="1" t="s">
        <v>57</v>
      </c>
    </row>
    <row r="34" spans="1:13" ht="25.5" x14ac:dyDescent="0.25">
      <c r="A34" s="5" t="s">
        <v>39</v>
      </c>
      <c r="B34" s="5" t="s">
        <v>291</v>
      </c>
      <c r="C34" s="5" t="s">
        <v>271</v>
      </c>
      <c r="D34" s="13" t="s">
        <v>344</v>
      </c>
      <c r="E34" s="24">
        <v>3810</v>
      </c>
      <c r="F34" s="24">
        <v>2728</v>
      </c>
      <c r="G34" s="24">
        <v>1431</v>
      </c>
      <c r="H34" s="24">
        <v>1297</v>
      </c>
      <c r="I34" s="24">
        <f t="shared" ref="I34:I69" si="0">G34/F34*100</f>
        <v>52.456011730205276</v>
      </c>
      <c r="J34" s="24">
        <v>382</v>
      </c>
      <c r="K34" s="24">
        <v>0</v>
      </c>
      <c r="L34" s="24">
        <v>4.33</v>
      </c>
      <c r="M34" s="1" t="s">
        <v>57</v>
      </c>
    </row>
    <row r="35" spans="1:13" ht="25.5" x14ac:dyDescent="0.25">
      <c r="A35" s="5" t="s">
        <v>39</v>
      </c>
      <c r="B35" s="5" t="s">
        <v>292</v>
      </c>
      <c r="C35" s="5" t="s">
        <v>272</v>
      </c>
      <c r="D35" s="5" t="s">
        <v>422</v>
      </c>
      <c r="E35" s="24">
        <v>405</v>
      </c>
      <c r="F35" s="24">
        <v>258</v>
      </c>
      <c r="G35" s="24">
        <v>213</v>
      </c>
      <c r="H35" s="24">
        <v>45</v>
      </c>
      <c r="I35" s="24">
        <f t="shared" si="0"/>
        <v>82.558139534883722</v>
      </c>
      <c r="J35" s="24">
        <v>81</v>
      </c>
      <c r="K35" s="24">
        <v>0</v>
      </c>
      <c r="L35" s="24">
        <v>4.07</v>
      </c>
      <c r="M35" s="1" t="s">
        <v>57</v>
      </c>
    </row>
    <row r="36" spans="1:13" ht="25.5" x14ac:dyDescent="0.25">
      <c r="A36" s="5" t="s">
        <v>39</v>
      </c>
      <c r="B36" s="5" t="s">
        <v>293</v>
      </c>
      <c r="C36" s="5" t="s">
        <v>273</v>
      </c>
      <c r="D36" s="5" t="s">
        <v>423</v>
      </c>
      <c r="E36" s="49">
        <v>225</v>
      </c>
      <c r="F36" s="49">
        <v>154</v>
      </c>
      <c r="G36" s="49">
        <v>75</v>
      </c>
      <c r="H36" s="49">
        <v>79</v>
      </c>
      <c r="I36" s="49">
        <f t="shared" si="0"/>
        <v>48.701298701298704</v>
      </c>
      <c r="J36" s="49">
        <v>0</v>
      </c>
      <c r="K36" s="49">
        <v>0</v>
      </c>
      <c r="L36" s="24">
        <v>4.3499999999999996</v>
      </c>
      <c r="M36" s="1" t="s">
        <v>57</v>
      </c>
    </row>
    <row r="37" spans="1:13" ht="25.5" x14ac:dyDescent="0.25">
      <c r="A37" s="5" t="s">
        <v>39</v>
      </c>
      <c r="B37" s="5" t="s">
        <v>294</v>
      </c>
      <c r="C37" s="5" t="s">
        <v>274</v>
      </c>
      <c r="D37" s="5" t="s">
        <v>160</v>
      </c>
      <c r="E37" s="24">
        <v>47</v>
      </c>
      <c r="F37" s="24">
        <v>28</v>
      </c>
      <c r="G37" s="24">
        <v>21</v>
      </c>
      <c r="H37" s="24">
        <v>7</v>
      </c>
      <c r="I37" s="24">
        <f t="shared" si="0"/>
        <v>75</v>
      </c>
      <c r="J37" s="24">
        <v>0</v>
      </c>
      <c r="K37" s="24">
        <v>0</v>
      </c>
      <c r="L37" s="24">
        <v>4.7300000000000004</v>
      </c>
      <c r="M37" s="1" t="s">
        <v>57</v>
      </c>
    </row>
    <row r="38" spans="1:13" ht="25.5" x14ac:dyDescent="0.25">
      <c r="A38" s="5" t="s">
        <v>39</v>
      </c>
      <c r="B38" s="5" t="s">
        <v>295</v>
      </c>
      <c r="C38" s="5" t="s">
        <v>275</v>
      </c>
      <c r="D38" s="5" t="s">
        <v>346</v>
      </c>
      <c r="E38" s="24">
        <v>51</v>
      </c>
      <c r="F38" s="24">
        <v>30</v>
      </c>
      <c r="G38" s="24">
        <v>28</v>
      </c>
      <c r="H38" s="24">
        <v>2</v>
      </c>
      <c r="I38" s="24">
        <f t="shared" si="0"/>
        <v>93.333333333333329</v>
      </c>
      <c r="J38" s="24">
        <v>12</v>
      </c>
      <c r="K38" s="24">
        <v>0</v>
      </c>
      <c r="L38" s="24">
        <v>4.34</v>
      </c>
      <c r="M38" s="1" t="s">
        <v>57</v>
      </c>
    </row>
    <row r="39" spans="1:13" ht="25.5" x14ac:dyDescent="0.25">
      <c r="A39" s="5" t="s">
        <v>39</v>
      </c>
      <c r="B39" s="5" t="s">
        <v>296</v>
      </c>
      <c r="C39" s="5" t="s">
        <v>276</v>
      </c>
      <c r="D39" s="5" t="s">
        <v>166</v>
      </c>
      <c r="E39" s="24">
        <v>46</v>
      </c>
      <c r="F39" s="24">
        <v>27</v>
      </c>
      <c r="G39" s="24">
        <v>27</v>
      </c>
      <c r="H39" s="24">
        <v>0</v>
      </c>
      <c r="I39" s="24">
        <f t="shared" si="0"/>
        <v>100</v>
      </c>
      <c r="J39" s="24">
        <v>9</v>
      </c>
      <c r="K39" s="24">
        <v>0</v>
      </c>
      <c r="L39" s="24">
        <v>4.7300000000000004</v>
      </c>
      <c r="M39" s="1" t="s">
        <v>57</v>
      </c>
    </row>
    <row r="40" spans="1:13" ht="25.5" x14ac:dyDescent="0.25">
      <c r="A40" s="5" t="s">
        <v>39</v>
      </c>
      <c r="B40" s="5" t="s">
        <v>297</v>
      </c>
      <c r="C40" s="5" t="s">
        <v>277</v>
      </c>
      <c r="D40" s="5" t="s">
        <v>348</v>
      </c>
      <c r="E40" s="24">
        <v>53</v>
      </c>
      <c r="F40" s="24">
        <v>33</v>
      </c>
      <c r="G40" s="24">
        <v>29</v>
      </c>
      <c r="H40" s="24">
        <v>4</v>
      </c>
      <c r="I40" s="24">
        <f t="shared" si="0"/>
        <v>87.878787878787875</v>
      </c>
      <c r="J40" s="24">
        <v>15</v>
      </c>
      <c r="K40" s="24">
        <v>0</v>
      </c>
      <c r="L40" s="24">
        <v>4.42</v>
      </c>
      <c r="M40" s="1" t="s">
        <v>57</v>
      </c>
    </row>
    <row r="41" spans="1:13" ht="25.5" x14ac:dyDescent="0.25">
      <c r="A41" s="5" t="s">
        <v>39</v>
      </c>
      <c r="B41" s="5" t="s">
        <v>298</v>
      </c>
      <c r="C41" s="5" t="s">
        <v>278</v>
      </c>
      <c r="D41" s="5" t="s">
        <v>160</v>
      </c>
      <c r="E41" s="24">
        <v>49</v>
      </c>
      <c r="F41" s="24">
        <v>31</v>
      </c>
      <c r="G41" s="24">
        <v>31</v>
      </c>
      <c r="H41" s="24">
        <v>0</v>
      </c>
      <c r="I41" s="24">
        <f t="shared" si="0"/>
        <v>100</v>
      </c>
      <c r="J41" s="24">
        <v>0</v>
      </c>
      <c r="K41" s="24">
        <v>0</v>
      </c>
      <c r="L41" s="24">
        <v>4.66</v>
      </c>
      <c r="M41" s="1" t="s">
        <v>57</v>
      </c>
    </row>
    <row r="42" spans="1:13" ht="25.5" x14ac:dyDescent="0.25">
      <c r="A42" s="5" t="s">
        <v>39</v>
      </c>
      <c r="B42" s="5" t="s">
        <v>299</v>
      </c>
      <c r="C42" s="5" t="s">
        <v>279</v>
      </c>
      <c r="D42" s="5" t="s">
        <v>160</v>
      </c>
      <c r="E42" s="24">
        <v>46</v>
      </c>
      <c r="F42" s="24">
        <v>27</v>
      </c>
      <c r="G42" s="24">
        <v>27</v>
      </c>
      <c r="H42" s="24">
        <v>0</v>
      </c>
      <c r="I42" s="24">
        <f t="shared" si="0"/>
        <v>100</v>
      </c>
      <c r="J42" s="24">
        <v>0</v>
      </c>
      <c r="K42" s="24">
        <v>0</v>
      </c>
      <c r="L42" s="24">
        <v>4.76</v>
      </c>
      <c r="M42" s="1" t="s">
        <v>57</v>
      </c>
    </row>
    <row r="43" spans="1:13" ht="25.5" x14ac:dyDescent="0.25">
      <c r="A43" s="5" t="s">
        <v>39</v>
      </c>
      <c r="B43" s="5" t="s">
        <v>300</v>
      </c>
      <c r="C43" s="5" t="s">
        <v>281</v>
      </c>
      <c r="D43" s="5" t="s">
        <v>344</v>
      </c>
      <c r="E43" s="24">
        <v>3765</v>
      </c>
      <c r="F43" s="24">
        <v>2275</v>
      </c>
      <c r="G43" s="24">
        <v>827</v>
      </c>
      <c r="H43" s="24">
        <v>1448</v>
      </c>
      <c r="I43" s="24">
        <f t="shared" si="0"/>
        <v>36.35164835164835</v>
      </c>
      <c r="J43" s="24">
        <v>717</v>
      </c>
      <c r="K43" s="24">
        <v>0</v>
      </c>
      <c r="L43" s="24">
        <v>4.33</v>
      </c>
      <c r="M43" s="2" t="s">
        <v>58</v>
      </c>
    </row>
    <row r="44" spans="1:13" ht="25.5" x14ac:dyDescent="0.25">
      <c r="A44" s="5" t="s">
        <v>39</v>
      </c>
      <c r="B44" s="5" t="s">
        <v>301</v>
      </c>
      <c r="C44" s="5" t="s">
        <v>282</v>
      </c>
      <c r="D44" s="5" t="s">
        <v>422</v>
      </c>
      <c r="E44" s="24">
        <v>370</v>
      </c>
      <c r="F44" s="24">
        <v>250</v>
      </c>
      <c r="G44" s="24">
        <v>250</v>
      </c>
      <c r="H44" s="24">
        <v>0</v>
      </c>
      <c r="I44" s="24">
        <f t="shared" si="0"/>
        <v>100</v>
      </c>
      <c r="J44" s="24">
        <v>10</v>
      </c>
      <c r="K44" s="24">
        <v>0</v>
      </c>
      <c r="L44" s="24">
        <v>4.21</v>
      </c>
      <c r="M44" s="2" t="s">
        <v>58</v>
      </c>
    </row>
    <row r="45" spans="1:13" ht="25.5" x14ac:dyDescent="0.25">
      <c r="A45" s="5" t="s">
        <v>39</v>
      </c>
      <c r="B45" s="5" t="s">
        <v>302</v>
      </c>
      <c r="C45" s="5" t="s">
        <v>283</v>
      </c>
      <c r="D45" s="5" t="s">
        <v>343</v>
      </c>
      <c r="E45" s="49">
        <v>225</v>
      </c>
      <c r="F45" s="49">
        <v>154</v>
      </c>
      <c r="G45" s="49">
        <v>75</v>
      </c>
      <c r="H45" s="49">
        <v>79</v>
      </c>
      <c r="I45" s="49">
        <f t="shared" si="0"/>
        <v>48.701298701298704</v>
      </c>
      <c r="J45" s="49">
        <v>34</v>
      </c>
      <c r="K45" s="49">
        <v>30.67</v>
      </c>
      <c r="L45" s="49">
        <v>4.3499999999999996</v>
      </c>
      <c r="M45" s="2" t="s">
        <v>58</v>
      </c>
    </row>
    <row r="46" spans="1:13" ht="25.5" x14ac:dyDescent="0.25">
      <c r="A46" s="5" t="s">
        <v>39</v>
      </c>
      <c r="B46" s="5" t="s">
        <v>303</v>
      </c>
      <c r="C46" s="5" t="s">
        <v>284</v>
      </c>
      <c r="D46" s="5" t="s">
        <v>346</v>
      </c>
      <c r="E46" s="24">
        <v>35</v>
      </c>
      <c r="F46" s="24">
        <v>26</v>
      </c>
      <c r="G46" s="24">
        <v>26</v>
      </c>
      <c r="H46" s="24">
        <v>0</v>
      </c>
      <c r="I46" s="24">
        <f t="shared" si="0"/>
        <v>100</v>
      </c>
      <c r="J46" s="24">
        <v>1</v>
      </c>
      <c r="K46" s="24">
        <v>0</v>
      </c>
      <c r="L46" s="24">
        <v>4.47</v>
      </c>
      <c r="M46" s="2" t="s">
        <v>58</v>
      </c>
    </row>
    <row r="47" spans="1:13" ht="25.5" x14ac:dyDescent="0.25">
      <c r="A47" s="5" t="s">
        <v>39</v>
      </c>
      <c r="B47" s="5" t="s">
        <v>304</v>
      </c>
      <c r="C47" s="5" t="s">
        <v>59</v>
      </c>
      <c r="D47" s="5" t="s">
        <v>350</v>
      </c>
      <c r="E47" s="24">
        <v>35</v>
      </c>
      <c r="F47" s="24">
        <v>26</v>
      </c>
      <c r="G47" s="24">
        <v>25</v>
      </c>
      <c r="H47" s="24">
        <v>1</v>
      </c>
      <c r="I47" s="24">
        <f t="shared" si="0"/>
        <v>96.15384615384616</v>
      </c>
      <c r="J47" s="24">
        <v>1</v>
      </c>
      <c r="K47" s="24">
        <v>25.714285700000001</v>
      </c>
      <c r="L47" s="24">
        <v>4.54</v>
      </c>
      <c r="M47" s="2" t="s">
        <v>58</v>
      </c>
    </row>
    <row r="48" spans="1:13" ht="25.5" x14ac:dyDescent="0.25">
      <c r="A48" s="5" t="s">
        <v>39</v>
      </c>
      <c r="B48" s="5" t="s">
        <v>305</v>
      </c>
      <c r="C48" s="5" t="s">
        <v>285</v>
      </c>
      <c r="D48" s="5" t="s">
        <v>166</v>
      </c>
      <c r="E48" s="24">
        <v>35</v>
      </c>
      <c r="F48" s="24">
        <v>26</v>
      </c>
      <c r="G48" s="24">
        <v>26</v>
      </c>
      <c r="H48" s="24">
        <v>0</v>
      </c>
      <c r="I48" s="24">
        <f t="shared" si="0"/>
        <v>100</v>
      </c>
      <c r="J48" s="24">
        <v>9</v>
      </c>
      <c r="K48" s="24">
        <v>0</v>
      </c>
      <c r="L48" s="24">
        <v>4.54</v>
      </c>
      <c r="M48" s="2" t="s">
        <v>58</v>
      </c>
    </row>
    <row r="49" spans="1:13" ht="25.5" x14ac:dyDescent="0.25">
      <c r="A49" s="5" t="s">
        <v>39</v>
      </c>
      <c r="B49" s="5" t="s">
        <v>306</v>
      </c>
      <c r="C49" s="5" t="s">
        <v>286</v>
      </c>
      <c r="D49" s="5" t="s">
        <v>160</v>
      </c>
      <c r="E49" s="24">
        <v>39</v>
      </c>
      <c r="F49" s="24">
        <v>30</v>
      </c>
      <c r="G49" s="24">
        <v>30</v>
      </c>
      <c r="H49" s="24">
        <v>0</v>
      </c>
      <c r="I49" s="24">
        <f t="shared" si="0"/>
        <v>100</v>
      </c>
      <c r="J49" s="24">
        <v>2</v>
      </c>
      <c r="K49" s="24">
        <v>0</v>
      </c>
      <c r="L49" s="24">
        <v>4.63</v>
      </c>
      <c r="M49" s="2" t="s">
        <v>58</v>
      </c>
    </row>
    <row r="50" spans="1:13" ht="25.5" x14ac:dyDescent="0.25">
      <c r="A50" s="5" t="s">
        <v>39</v>
      </c>
      <c r="B50" s="5" t="s">
        <v>307</v>
      </c>
      <c r="C50" s="5" t="s">
        <v>287</v>
      </c>
      <c r="D50" s="5" t="s">
        <v>166</v>
      </c>
      <c r="E50" s="24">
        <v>35</v>
      </c>
      <c r="F50" s="24">
        <v>26</v>
      </c>
      <c r="G50" s="24">
        <v>26</v>
      </c>
      <c r="H50" s="24">
        <v>0</v>
      </c>
      <c r="I50" s="24">
        <f t="shared" si="0"/>
        <v>100</v>
      </c>
      <c r="J50" s="24">
        <v>10</v>
      </c>
      <c r="K50" s="24">
        <v>0</v>
      </c>
      <c r="L50" s="24">
        <v>4.57</v>
      </c>
      <c r="M50" s="2" t="s">
        <v>58</v>
      </c>
    </row>
    <row r="51" spans="1:13" ht="25.5" x14ac:dyDescent="0.25">
      <c r="A51" s="5" t="s">
        <v>39</v>
      </c>
      <c r="B51" s="5" t="s">
        <v>308</v>
      </c>
      <c r="C51" s="5" t="s">
        <v>288</v>
      </c>
      <c r="D51" s="5" t="s">
        <v>160</v>
      </c>
      <c r="E51" s="24">
        <v>36</v>
      </c>
      <c r="F51" s="24">
        <v>27</v>
      </c>
      <c r="G51" s="24">
        <v>27</v>
      </c>
      <c r="H51" s="24">
        <v>0</v>
      </c>
      <c r="I51" s="24">
        <f t="shared" si="0"/>
        <v>100</v>
      </c>
      <c r="J51" s="24">
        <v>0</v>
      </c>
      <c r="K51" s="24">
        <v>0</v>
      </c>
      <c r="L51" s="24">
        <v>4.63</v>
      </c>
      <c r="M51" s="2" t="s">
        <v>58</v>
      </c>
    </row>
    <row r="52" spans="1:13" ht="25.5" x14ac:dyDescent="0.25">
      <c r="A52" s="5" t="s">
        <v>39</v>
      </c>
      <c r="B52" s="5" t="s">
        <v>309</v>
      </c>
      <c r="C52" s="5" t="s">
        <v>289</v>
      </c>
      <c r="D52" s="5" t="s">
        <v>345</v>
      </c>
      <c r="E52" s="24">
        <v>35</v>
      </c>
      <c r="F52" s="24">
        <v>26</v>
      </c>
      <c r="G52" s="24">
        <v>25</v>
      </c>
      <c r="H52" s="24">
        <v>1</v>
      </c>
      <c r="I52" s="24">
        <f t="shared" si="0"/>
        <v>96.15384615384616</v>
      </c>
      <c r="J52" s="24">
        <v>11</v>
      </c>
      <c r="K52" s="24">
        <v>0</v>
      </c>
      <c r="L52" s="24">
        <v>4.62</v>
      </c>
      <c r="M52" s="2" t="s">
        <v>58</v>
      </c>
    </row>
    <row r="53" spans="1:13" ht="25.5" x14ac:dyDescent="0.25">
      <c r="A53" s="5" t="s">
        <v>39</v>
      </c>
      <c r="B53" s="5" t="s">
        <v>313</v>
      </c>
      <c r="C53" s="5" t="s">
        <v>39</v>
      </c>
      <c r="D53" s="5" t="s">
        <v>166</v>
      </c>
      <c r="E53" s="24">
        <v>22</v>
      </c>
      <c r="F53" s="24">
        <v>21</v>
      </c>
      <c r="G53" s="24">
        <v>20</v>
      </c>
      <c r="H53" s="24">
        <v>1</v>
      </c>
      <c r="I53" s="24">
        <f t="shared" si="0"/>
        <v>95.238095238095227</v>
      </c>
      <c r="J53" s="24">
        <v>5</v>
      </c>
      <c r="K53" s="24">
        <v>0</v>
      </c>
      <c r="L53" s="24">
        <v>4.49</v>
      </c>
      <c r="M53" s="1" t="s">
        <v>57</v>
      </c>
    </row>
    <row r="54" spans="1:13" ht="25.5" x14ac:dyDescent="0.25">
      <c r="A54" s="5" t="s">
        <v>39</v>
      </c>
      <c r="B54" s="5" t="s">
        <v>314</v>
      </c>
      <c r="C54" s="5" t="s">
        <v>310</v>
      </c>
      <c r="D54" s="5" t="s">
        <v>160</v>
      </c>
      <c r="E54" s="24">
        <v>21</v>
      </c>
      <c r="F54" s="24">
        <v>21</v>
      </c>
      <c r="G54" s="24">
        <v>21</v>
      </c>
      <c r="H54" s="24">
        <v>0</v>
      </c>
      <c r="I54" s="24">
        <f t="shared" si="0"/>
        <v>100</v>
      </c>
      <c r="J54" s="24">
        <v>0</v>
      </c>
      <c r="K54" s="24">
        <v>0</v>
      </c>
      <c r="L54" s="24">
        <v>4.5599999999999996</v>
      </c>
      <c r="M54" s="1" t="s">
        <v>57</v>
      </c>
    </row>
    <row r="55" spans="1:13" ht="25.5" x14ac:dyDescent="0.25">
      <c r="A55" s="5" t="s">
        <v>39</v>
      </c>
      <c r="B55" s="5" t="s">
        <v>315</v>
      </c>
      <c r="C55" s="5" t="s">
        <v>311</v>
      </c>
      <c r="D55" s="5" t="s">
        <v>166</v>
      </c>
      <c r="E55" s="24">
        <v>21</v>
      </c>
      <c r="F55" s="24">
        <v>21</v>
      </c>
      <c r="G55" s="24">
        <v>21</v>
      </c>
      <c r="H55" s="24">
        <v>0</v>
      </c>
      <c r="I55" s="24">
        <f t="shared" si="0"/>
        <v>100</v>
      </c>
      <c r="J55" s="24">
        <v>3</v>
      </c>
      <c r="K55" s="24">
        <v>0</v>
      </c>
      <c r="L55" s="24">
        <v>4.47</v>
      </c>
      <c r="M55" s="1" t="s">
        <v>57</v>
      </c>
    </row>
    <row r="56" spans="1:13" ht="25.5" x14ac:dyDescent="0.25">
      <c r="A56" s="5" t="s">
        <v>39</v>
      </c>
      <c r="B56" s="5" t="s">
        <v>316</v>
      </c>
      <c r="C56" s="5" t="s">
        <v>312</v>
      </c>
      <c r="D56" s="5" t="s">
        <v>166</v>
      </c>
      <c r="E56" s="24">
        <v>22</v>
      </c>
      <c r="F56" s="24">
        <v>19</v>
      </c>
      <c r="G56" s="24">
        <v>19</v>
      </c>
      <c r="H56" s="24">
        <v>0</v>
      </c>
      <c r="I56" s="24">
        <f t="shared" si="0"/>
        <v>100</v>
      </c>
      <c r="J56" s="24">
        <v>3</v>
      </c>
      <c r="K56" s="24">
        <v>0</v>
      </c>
      <c r="L56" s="24">
        <v>4.5</v>
      </c>
      <c r="M56" s="1" t="s">
        <v>57</v>
      </c>
    </row>
    <row r="57" spans="1:13" ht="25.5" x14ac:dyDescent="0.25">
      <c r="A57" s="5" t="s">
        <v>39</v>
      </c>
      <c r="B57" s="5" t="s">
        <v>320</v>
      </c>
      <c r="C57" s="5" t="s">
        <v>317</v>
      </c>
      <c r="D57" s="5" t="s">
        <v>346</v>
      </c>
      <c r="E57" s="24">
        <v>35</v>
      </c>
      <c r="F57" s="24">
        <v>26</v>
      </c>
      <c r="G57" s="24">
        <v>26</v>
      </c>
      <c r="H57" s="24">
        <v>0</v>
      </c>
      <c r="I57" s="24">
        <f t="shared" si="0"/>
        <v>100</v>
      </c>
      <c r="J57" s="24">
        <v>24</v>
      </c>
      <c r="K57" s="24">
        <v>0</v>
      </c>
      <c r="L57" s="24">
        <v>4.0599999999999996</v>
      </c>
      <c r="M57" s="1" t="s">
        <v>57</v>
      </c>
    </row>
    <row r="58" spans="1:13" ht="25.5" x14ac:dyDescent="0.25">
      <c r="A58" s="5" t="s">
        <v>39</v>
      </c>
      <c r="B58" s="5" t="s">
        <v>321</v>
      </c>
      <c r="C58" s="5" t="s">
        <v>318</v>
      </c>
      <c r="D58" s="5" t="s">
        <v>351</v>
      </c>
      <c r="E58" s="24">
        <v>23</v>
      </c>
      <c r="F58" s="24">
        <v>23</v>
      </c>
      <c r="G58" s="24">
        <v>19</v>
      </c>
      <c r="H58" s="24">
        <v>4</v>
      </c>
      <c r="I58" s="24">
        <f t="shared" si="0"/>
        <v>82.608695652173907</v>
      </c>
      <c r="J58" s="24">
        <v>1</v>
      </c>
      <c r="K58" s="24">
        <v>0</v>
      </c>
      <c r="L58" s="24">
        <v>4.34</v>
      </c>
      <c r="M58" s="1" t="s">
        <v>57</v>
      </c>
    </row>
    <row r="59" spans="1:13" ht="25.5" x14ac:dyDescent="0.25">
      <c r="A59" s="5" t="s">
        <v>39</v>
      </c>
      <c r="B59" s="5" t="s">
        <v>322</v>
      </c>
      <c r="C59" s="5" t="s">
        <v>319</v>
      </c>
      <c r="D59" s="5" t="s">
        <v>351</v>
      </c>
      <c r="E59" s="24">
        <v>27</v>
      </c>
      <c r="F59" s="24">
        <v>27</v>
      </c>
      <c r="G59" s="24">
        <v>22</v>
      </c>
      <c r="H59" s="24">
        <v>5</v>
      </c>
      <c r="I59" s="24">
        <f t="shared" si="0"/>
        <v>81.481481481481481</v>
      </c>
      <c r="J59" s="24">
        <v>3</v>
      </c>
      <c r="K59" s="24">
        <v>0</v>
      </c>
      <c r="L59" s="24">
        <v>4.33</v>
      </c>
      <c r="M59" s="1" t="s">
        <v>57</v>
      </c>
    </row>
    <row r="60" spans="1:13" ht="25.5" x14ac:dyDescent="0.25">
      <c r="A60" s="5" t="s">
        <v>39</v>
      </c>
      <c r="B60" s="5" t="s">
        <v>324</v>
      </c>
      <c r="C60" s="5" t="s">
        <v>323</v>
      </c>
      <c r="D60" s="5" t="s">
        <v>160</v>
      </c>
      <c r="E60" s="24">
        <v>21</v>
      </c>
      <c r="F60" s="24">
        <v>21</v>
      </c>
      <c r="G60" s="24">
        <v>21</v>
      </c>
      <c r="H60" s="24">
        <v>0</v>
      </c>
      <c r="I60" s="24">
        <f t="shared" si="0"/>
        <v>100</v>
      </c>
      <c r="J60" s="24">
        <v>0</v>
      </c>
      <c r="K60" s="24">
        <v>0</v>
      </c>
      <c r="L60" s="24">
        <v>4.4400000000000004</v>
      </c>
      <c r="M60" s="1" t="s">
        <v>57</v>
      </c>
    </row>
    <row r="61" spans="1:13" ht="25.5" x14ac:dyDescent="0.25">
      <c r="A61" s="5" t="s">
        <v>39</v>
      </c>
      <c r="B61" s="5" t="s">
        <v>333</v>
      </c>
      <c r="C61" s="5" t="s">
        <v>325</v>
      </c>
      <c r="D61" s="5" t="s">
        <v>166</v>
      </c>
      <c r="E61" s="24">
        <v>19</v>
      </c>
      <c r="F61" s="24">
        <v>19</v>
      </c>
      <c r="G61" s="24">
        <v>19</v>
      </c>
      <c r="H61" s="24">
        <v>0</v>
      </c>
      <c r="I61" s="24">
        <f t="shared" si="0"/>
        <v>100</v>
      </c>
      <c r="J61" s="24">
        <v>2</v>
      </c>
      <c r="K61" s="24">
        <v>0</v>
      </c>
      <c r="L61" s="24">
        <v>4.47</v>
      </c>
      <c r="M61" s="2" t="s">
        <v>58</v>
      </c>
    </row>
    <row r="62" spans="1:13" ht="25.5" x14ac:dyDescent="0.25">
      <c r="A62" s="5" t="s">
        <v>39</v>
      </c>
      <c r="B62" s="5" t="s">
        <v>334</v>
      </c>
      <c r="C62" s="5" t="s">
        <v>326</v>
      </c>
      <c r="D62" s="5" t="s">
        <v>166</v>
      </c>
      <c r="E62" s="24">
        <v>19</v>
      </c>
      <c r="F62" s="24">
        <v>19</v>
      </c>
      <c r="G62" s="24">
        <v>19</v>
      </c>
      <c r="H62" s="24">
        <v>0</v>
      </c>
      <c r="I62" s="24">
        <f t="shared" si="0"/>
        <v>100</v>
      </c>
      <c r="J62" s="24">
        <v>0</v>
      </c>
      <c r="K62" s="24">
        <v>0</v>
      </c>
      <c r="L62" s="24">
        <v>4.55</v>
      </c>
      <c r="M62" s="2" t="s">
        <v>58</v>
      </c>
    </row>
    <row r="63" spans="1:13" ht="25.5" x14ac:dyDescent="0.25">
      <c r="A63" s="5" t="s">
        <v>39</v>
      </c>
      <c r="B63" s="5" t="s">
        <v>335</v>
      </c>
      <c r="C63" s="5" t="s">
        <v>327</v>
      </c>
      <c r="D63" s="5" t="s">
        <v>349</v>
      </c>
      <c r="E63" s="24">
        <v>19</v>
      </c>
      <c r="F63" s="24">
        <v>18</v>
      </c>
      <c r="G63" s="24">
        <v>18</v>
      </c>
      <c r="H63" s="24">
        <v>0</v>
      </c>
      <c r="I63" s="24">
        <f t="shared" si="0"/>
        <v>100</v>
      </c>
      <c r="J63" s="24">
        <v>1</v>
      </c>
      <c r="K63" s="24">
        <v>0</v>
      </c>
      <c r="L63" s="24">
        <v>4.5199999999999996</v>
      </c>
      <c r="M63" s="2" t="s">
        <v>58</v>
      </c>
    </row>
    <row r="64" spans="1:13" ht="38.25" x14ac:dyDescent="0.25">
      <c r="A64" s="5" t="s">
        <v>39</v>
      </c>
      <c r="B64" s="5" t="s">
        <v>336</v>
      </c>
      <c r="C64" s="5" t="s">
        <v>328</v>
      </c>
      <c r="D64" s="5" t="s">
        <v>160</v>
      </c>
      <c r="E64" s="24">
        <v>19</v>
      </c>
      <c r="F64" s="24">
        <v>19</v>
      </c>
      <c r="G64" s="24">
        <v>19</v>
      </c>
      <c r="H64" s="24">
        <v>0</v>
      </c>
      <c r="I64" s="24">
        <f t="shared" si="0"/>
        <v>100</v>
      </c>
      <c r="J64" s="24">
        <v>1</v>
      </c>
      <c r="K64" s="24">
        <v>0</v>
      </c>
      <c r="L64" s="24">
        <v>4.4000000000000004</v>
      </c>
      <c r="M64" s="2" t="s">
        <v>58</v>
      </c>
    </row>
    <row r="65" spans="1:13" ht="25.5" x14ac:dyDescent="0.25">
      <c r="A65" s="5" t="s">
        <v>39</v>
      </c>
      <c r="B65" s="5" t="s">
        <v>337</v>
      </c>
      <c r="C65" s="5" t="s">
        <v>329</v>
      </c>
      <c r="D65" s="5" t="s">
        <v>166</v>
      </c>
      <c r="E65" s="24">
        <v>20</v>
      </c>
      <c r="F65" s="24">
        <v>20</v>
      </c>
      <c r="G65" s="24">
        <v>19</v>
      </c>
      <c r="H65" s="24">
        <v>1</v>
      </c>
      <c r="I65" s="24">
        <f t="shared" si="0"/>
        <v>95</v>
      </c>
      <c r="J65" s="24">
        <v>1</v>
      </c>
      <c r="K65" s="24">
        <v>0</v>
      </c>
      <c r="L65" s="24">
        <v>4.5599999999999996</v>
      </c>
      <c r="M65" s="2" t="s">
        <v>58</v>
      </c>
    </row>
    <row r="66" spans="1:13" ht="25.5" x14ac:dyDescent="0.25">
      <c r="A66" s="5" t="s">
        <v>39</v>
      </c>
      <c r="B66" s="5" t="s">
        <v>338</v>
      </c>
      <c r="C66" s="5" t="s">
        <v>330</v>
      </c>
      <c r="D66" s="5" t="s">
        <v>347</v>
      </c>
      <c r="E66" s="24">
        <v>19</v>
      </c>
      <c r="F66" s="24">
        <v>19</v>
      </c>
      <c r="G66" s="24">
        <v>18</v>
      </c>
      <c r="H66" s="24">
        <v>1</v>
      </c>
      <c r="I66" s="24">
        <f t="shared" si="0"/>
        <v>94.73684210526315</v>
      </c>
      <c r="J66" s="24">
        <v>1</v>
      </c>
      <c r="K66" s="24">
        <v>0</v>
      </c>
      <c r="L66" s="24">
        <v>4.24</v>
      </c>
      <c r="M66" s="2" t="s">
        <v>58</v>
      </c>
    </row>
    <row r="67" spans="1:13" ht="25.5" x14ac:dyDescent="0.25">
      <c r="A67" s="5" t="s">
        <v>39</v>
      </c>
      <c r="B67" s="5" t="s">
        <v>339</v>
      </c>
      <c r="C67" s="5" t="s">
        <v>331</v>
      </c>
      <c r="D67" s="5" t="s">
        <v>160</v>
      </c>
      <c r="E67" s="24">
        <v>21</v>
      </c>
      <c r="F67" s="24">
        <v>21</v>
      </c>
      <c r="G67" s="24">
        <v>21</v>
      </c>
      <c r="H67" s="24">
        <v>0</v>
      </c>
      <c r="I67" s="24">
        <f t="shared" si="0"/>
        <v>100</v>
      </c>
      <c r="J67" s="24">
        <v>0</v>
      </c>
      <c r="K67" s="24">
        <v>0</v>
      </c>
      <c r="L67" s="24">
        <v>4.43</v>
      </c>
      <c r="M67" s="2" t="s">
        <v>58</v>
      </c>
    </row>
    <row r="68" spans="1:13" ht="25.5" x14ac:dyDescent="0.25">
      <c r="A68" s="5" t="s">
        <v>39</v>
      </c>
      <c r="B68" s="5" t="s">
        <v>340</v>
      </c>
      <c r="C68" s="5" t="s">
        <v>332</v>
      </c>
      <c r="D68" s="5" t="s">
        <v>348</v>
      </c>
      <c r="E68" s="24">
        <v>20</v>
      </c>
      <c r="F68" s="24">
        <v>20</v>
      </c>
      <c r="G68" s="24">
        <v>19</v>
      </c>
      <c r="H68" s="24">
        <v>1</v>
      </c>
      <c r="I68" s="24">
        <f t="shared" si="0"/>
        <v>95</v>
      </c>
      <c r="J68" s="24">
        <v>11</v>
      </c>
      <c r="K68" s="24">
        <v>0</v>
      </c>
      <c r="L68" s="24">
        <v>4.4000000000000004</v>
      </c>
      <c r="M68" s="2" t="s">
        <v>58</v>
      </c>
    </row>
    <row r="69" spans="1:13" ht="25.5" x14ac:dyDescent="0.25">
      <c r="A69" s="5" t="s">
        <v>39</v>
      </c>
      <c r="B69" s="5" t="s">
        <v>342</v>
      </c>
      <c r="C69" s="5" t="s">
        <v>341</v>
      </c>
      <c r="D69" s="5" t="s">
        <v>166</v>
      </c>
      <c r="E69" s="24">
        <v>2</v>
      </c>
      <c r="F69" s="24">
        <v>2</v>
      </c>
      <c r="G69" s="24">
        <v>2</v>
      </c>
      <c r="H69" s="24">
        <v>0</v>
      </c>
      <c r="I69" s="24">
        <f t="shared" si="0"/>
        <v>100</v>
      </c>
      <c r="J69" s="24">
        <v>0</v>
      </c>
      <c r="K69" s="24">
        <v>0</v>
      </c>
      <c r="L69" s="24">
        <v>4.5</v>
      </c>
      <c r="M69" s="2" t="s">
        <v>58</v>
      </c>
    </row>
    <row r="70" spans="1:13" x14ac:dyDescent="0.25">
      <c r="A70" s="15"/>
    </row>
    <row r="71" spans="1:13" x14ac:dyDescent="0.25">
      <c r="A71" s="15"/>
    </row>
  </sheetData>
  <mergeCells count="5">
    <mergeCell ref="A1:M1"/>
    <mergeCell ref="A2:M2"/>
    <mergeCell ref="A3:M3"/>
    <mergeCell ref="A29:E29"/>
    <mergeCell ref="A31:M3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A6B3A"/>
  </sheetPr>
  <dimension ref="A1:M24"/>
  <sheetViews>
    <sheetView zoomScaleNormal="100" workbookViewId="0">
      <pane ySplit="3" topLeftCell="A18" activePane="bottomLeft" state="frozen"/>
      <selection pane="bottomLeft" activeCell="F28" sqref="F28"/>
    </sheetView>
  </sheetViews>
  <sheetFormatPr defaultColWidth="8.7109375" defaultRowHeight="15" x14ac:dyDescent="0.25"/>
  <cols>
    <col min="1" max="1" width="35" customWidth="1"/>
    <col min="2" max="3" width="12" customWidth="1"/>
    <col min="4" max="4" width="16" customWidth="1"/>
    <col min="5" max="5" width="20" customWidth="1"/>
    <col min="6" max="6" width="12" customWidth="1"/>
    <col min="7" max="7" width="28" customWidth="1"/>
    <col min="8" max="8" width="18" customWidth="1"/>
    <col min="9" max="9" width="24" customWidth="1"/>
    <col min="10" max="10" width="20" customWidth="1"/>
  </cols>
  <sheetData>
    <row r="1" spans="1:13" ht="31.5" customHeight="1" x14ac:dyDescent="0.25">
      <c r="A1" s="43" t="s">
        <v>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 x14ac:dyDescent="0.25">
      <c r="A2" s="44" t="s">
        <v>27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24" customHeight="1" x14ac:dyDescent="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36" customHeight="1" x14ac:dyDescent="0.25">
      <c r="A4" s="7" t="s">
        <v>47</v>
      </c>
      <c r="B4" s="7" t="s">
        <v>62</v>
      </c>
      <c r="C4" s="7" t="s">
        <v>63</v>
      </c>
      <c r="D4" s="7" t="s">
        <v>64</v>
      </c>
      <c r="E4" s="7" t="s">
        <v>65</v>
      </c>
      <c r="F4" s="7" t="s">
        <v>66</v>
      </c>
      <c r="G4" s="7" t="s">
        <v>67</v>
      </c>
      <c r="H4" s="7" t="s">
        <v>68</v>
      </c>
      <c r="I4" s="7" t="s">
        <v>69</v>
      </c>
    </row>
    <row r="5" spans="1:13" ht="103.5" customHeight="1" x14ac:dyDescent="0.25">
      <c r="A5" s="2" t="s">
        <v>166</v>
      </c>
      <c r="B5" s="2" t="s">
        <v>71</v>
      </c>
      <c r="C5" s="2" t="s">
        <v>393</v>
      </c>
      <c r="D5" s="2" t="s">
        <v>394</v>
      </c>
      <c r="E5" s="5">
        <v>2025</v>
      </c>
      <c r="F5" s="2" t="s">
        <v>395</v>
      </c>
      <c r="G5" s="2" t="s">
        <v>38</v>
      </c>
      <c r="H5" s="5" t="s">
        <v>38</v>
      </c>
      <c r="I5" s="2" t="s">
        <v>38</v>
      </c>
    </row>
    <row r="6" spans="1:13" ht="104.25" customHeight="1" x14ac:dyDescent="0.25">
      <c r="A6" s="2" t="s">
        <v>166</v>
      </c>
      <c r="B6" s="2" t="s">
        <v>71</v>
      </c>
      <c r="C6" s="2" t="s">
        <v>396</v>
      </c>
      <c r="D6" s="2" t="s">
        <v>397</v>
      </c>
      <c r="E6" s="5">
        <v>2026</v>
      </c>
      <c r="F6" s="2" t="s">
        <v>395</v>
      </c>
      <c r="G6" s="2" t="s">
        <v>38</v>
      </c>
      <c r="H6" s="5" t="s">
        <v>38</v>
      </c>
      <c r="I6" s="2" t="s">
        <v>38</v>
      </c>
    </row>
    <row r="7" spans="1:13" ht="96" customHeight="1" x14ac:dyDescent="0.25">
      <c r="A7" s="2" t="s">
        <v>166</v>
      </c>
      <c r="B7" s="2" t="s">
        <v>71</v>
      </c>
      <c r="C7" s="2" t="s">
        <v>398</v>
      </c>
      <c r="D7" s="2" t="s">
        <v>399</v>
      </c>
      <c r="E7" s="5">
        <v>2026</v>
      </c>
      <c r="F7" s="2" t="s">
        <v>38</v>
      </c>
      <c r="G7" s="2" t="s">
        <v>38</v>
      </c>
      <c r="H7" s="5" t="s">
        <v>38</v>
      </c>
      <c r="I7" s="2" t="s">
        <v>38</v>
      </c>
    </row>
    <row r="8" spans="1:13" ht="106.5" customHeight="1" x14ac:dyDescent="0.25">
      <c r="A8" s="2" t="s">
        <v>166</v>
      </c>
      <c r="B8" s="2" t="s">
        <v>392</v>
      </c>
      <c r="C8" s="2" t="s">
        <v>400</v>
      </c>
      <c r="D8" s="2" t="s">
        <v>401</v>
      </c>
      <c r="E8" s="5">
        <v>2026</v>
      </c>
      <c r="F8" s="2" t="s">
        <v>403</v>
      </c>
      <c r="G8" s="2" t="s">
        <v>402</v>
      </c>
      <c r="H8" s="5" t="s">
        <v>38</v>
      </c>
      <c r="I8" s="2" t="s">
        <v>404</v>
      </c>
    </row>
    <row r="9" spans="1:13" ht="104.25" customHeight="1" x14ac:dyDescent="0.25">
      <c r="A9" s="2" t="s">
        <v>166</v>
      </c>
      <c r="B9" s="2" t="s">
        <v>392</v>
      </c>
      <c r="C9" s="2" t="s">
        <v>405</v>
      </c>
      <c r="D9" s="2" t="s">
        <v>406</v>
      </c>
      <c r="E9" s="5">
        <v>2025</v>
      </c>
      <c r="F9" s="2" t="s">
        <v>407</v>
      </c>
      <c r="G9" s="2" t="s">
        <v>38</v>
      </c>
      <c r="H9" s="5" t="s">
        <v>38</v>
      </c>
      <c r="I9" s="2" t="s">
        <v>38</v>
      </c>
    </row>
    <row r="10" spans="1:13" ht="141.75" customHeight="1" x14ac:dyDescent="0.25">
      <c r="A10" s="2" t="s">
        <v>166</v>
      </c>
      <c r="B10" s="2" t="s">
        <v>392</v>
      </c>
      <c r="C10" s="2" t="s">
        <v>408</v>
      </c>
      <c r="D10" s="2" t="s">
        <v>409</v>
      </c>
      <c r="E10" s="5">
        <v>2025</v>
      </c>
      <c r="F10" s="2" t="s">
        <v>407</v>
      </c>
      <c r="G10" s="2" t="s">
        <v>38</v>
      </c>
      <c r="H10" s="5" t="s">
        <v>38</v>
      </c>
      <c r="I10" s="2" t="s">
        <v>38</v>
      </c>
    </row>
    <row r="11" spans="1:13" ht="96" customHeight="1" x14ac:dyDescent="0.25">
      <c r="A11" s="2" t="s">
        <v>166</v>
      </c>
      <c r="B11" s="2" t="s">
        <v>392</v>
      </c>
      <c r="C11" s="2" t="s">
        <v>410</v>
      </c>
      <c r="D11" s="2" t="s">
        <v>411</v>
      </c>
      <c r="E11" s="5">
        <v>2026</v>
      </c>
      <c r="F11" s="2" t="s">
        <v>407</v>
      </c>
      <c r="G11" s="2" t="s">
        <v>38</v>
      </c>
      <c r="H11" s="5" t="s">
        <v>38</v>
      </c>
      <c r="I11" s="2" t="s">
        <v>412</v>
      </c>
    </row>
    <row r="12" spans="1:13" ht="64.5" customHeight="1" x14ac:dyDescent="0.25">
      <c r="A12" s="2" t="s">
        <v>166</v>
      </c>
      <c r="B12" s="2" t="s">
        <v>392</v>
      </c>
      <c r="C12" s="2" t="s">
        <v>413</v>
      </c>
      <c r="D12" s="2" t="s">
        <v>414</v>
      </c>
      <c r="E12" s="5">
        <v>2026</v>
      </c>
      <c r="F12" s="2" t="s">
        <v>407</v>
      </c>
      <c r="G12" s="2" t="s">
        <v>38</v>
      </c>
      <c r="H12" s="5" t="s">
        <v>38</v>
      </c>
      <c r="I12" s="2" t="s">
        <v>38</v>
      </c>
    </row>
    <row r="13" spans="1:13" ht="97.5" customHeight="1" x14ac:dyDescent="0.25">
      <c r="A13" s="2" t="s">
        <v>166</v>
      </c>
      <c r="B13" s="2" t="s">
        <v>70</v>
      </c>
      <c r="C13" s="2" t="s">
        <v>415</v>
      </c>
      <c r="D13" s="2" t="s">
        <v>416</v>
      </c>
      <c r="E13" s="5">
        <v>2025</v>
      </c>
      <c r="F13" s="2" t="s">
        <v>38</v>
      </c>
      <c r="G13" s="2" t="s">
        <v>38</v>
      </c>
      <c r="H13" s="5" t="s">
        <v>38</v>
      </c>
      <c r="I13" s="2" t="s">
        <v>38</v>
      </c>
    </row>
    <row r="15" spans="1:13" ht="24" customHeight="1" x14ac:dyDescent="0.25">
      <c r="A15" s="36" t="s">
        <v>72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3" ht="36" customHeight="1" x14ac:dyDescent="0.25">
      <c r="A16" s="7" t="s">
        <v>73</v>
      </c>
      <c r="B16" s="7" t="s">
        <v>74</v>
      </c>
      <c r="C16" s="7" t="s">
        <v>75</v>
      </c>
      <c r="D16" s="7" t="s">
        <v>76</v>
      </c>
      <c r="E16" s="7" t="s">
        <v>77</v>
      </c>
      <c r="F16" s="7" t="s">
        <v>78</v>
      </c>
      <c r="G16" s="7" t="s">
        <v>79</v>
      </c>
      <c r="H16" s="7" t="s">
        <v>80</v>
      </c>
      <c r="I16" s="7" t="s">
        <v>81</v>
      </c>
      <c r="J16" s="7" t="s">
        <v>82</v>
      </c>
    </row>
    <row r="17" spans="1:13" ht="182.25" customHeight="1" x14ac:dyDescent="0.25">
      <c r="A17" s="1" t="s">
        <v>166</v>
      </c>
      <c r="B17" s="19" t="s">
        <v>390</v>
      </c>
      <c r="C17" s="19" t="s">
        <v>391</v>
      </c>
      <c r="D17" s="19" t="s">
        <v>83</v>
      </c>
      <c r="E17" s="20">
        <v>45775</v>
      </c>
      <c r="F17" s="20">
        <v>46149</v>
      </c>
      <c r="G17" s="21">
        <v>1592</v>
      </c>
      <c r="H17" s="19" t="s">
        <v>389</v>
      </c>
      <c r="I17" s="1" t="s">
        <v>387</v>
      </c>
      <c r="J17" s="1" t="s">
        <v>388</v>
      </c>
    </row>
    <row r="18" spans="1:13" ht="24" customHeight="1" x14ac:dyDescent="0.25">
      <c r="A18" s="36" t="s">
        <v>84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ht="36" customHeight="1" x14ac:dyDescent="0.25">
      <c r="A19" s="7" t="s">
        <v>85</v>
      </c>
      <c r="B19" s="7" t="s">
        <v>86</v>
      </c>
      <c r="C19" s="7" t="s">
        <v>87</v>
      </c>
      <c r="D19" s="7" t="s">
        <v>88</v>
      </c>
      <c r="E19" s="7" t="s">
        <v>89</v>
      </c>
      <c r="F19" s="7" t="s">
        <v>90</v>
      </c>
      <c r="G19" s="7" t="s">
        <v>91</v>
      </c>
    </row>
    <row r="20" spans="1:13" ht="19.5" customHeight="1" x14ac:dyDescent="0.25">
      <c r="A20" s="1" t="s">
        <v>9</v>
      </c>
      <c r="B20" s="24">
        <v>9</v>
      </c>
      <c r="C20" s="24">
        <v>6</v>
      </c>
      <c r="D20" s="21">
        <v>7</v>
      </c>
      <c r="E20" s="21">
        <v>9</v>
      </c>
      <c r="F20" s="21">
        <f>E20-D20</f>
        <v>2</v>
      </c>
      <c r="G20" s="1" t="s">
        <v>141</v>
      </c>
    </row>
    <row r="21" spans="1:13" ht="19.5" customHeight="1" x14ac:dyDescent="0.25">
      <c r="A21" s="2" t="s">
        <v>92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27"/>
    </row>
    <row r="22" spans="1:13" ht="19.5" customHeight="1" x14ac:dyDescent="0.25">
      <c r="A22" s="1" t="s">
        <v>93</v>
      </c>
      <c r="B22" s="4">
        <v>0</v>
      </c>
      <c r="C22" s="4">
        <v>0</v>
      </c>
      <c r="D22" s="4">
        <v>1</v>
      </c>
      <c r="E22" s="4">
        <v>1</v>
      </c>
      <c r="F22" s="4">
        <f>E22-D22</f>
        <v>0</v>
      </c>
      <c r="G22" s="1" t="s">
        <v>420</v>
      </c>
    </row>
    <row r="23" spans="1:13" ht="25.5" x14ac:dyDescent="0.25">
      <c r="A23" s="2" t="s">
        <v>12</v>
      </c>
      <c r="B23" s="5">
        <v>0</v>
      </c>
      <c r="C23" s="5">
        <v>0</v>
      </c>
      <c r="D23" s="22">
        <v>2008</v>
      </c>
      <c r="E23" s="22">
        <v>1592</v>
      </c>
      <c r="F23" s="22">
        <f>E23-D23</f>
        <v>-416</v>
      </c>
      <c r="G23" s="2" t="s">
        <v>421</v>
      </c>
    </row>
    <row r="24" spans="1:13" ht="19.5" customHeight="1" x14ac:dyDescent="0.25">
      <c r="A24" s="1" t="s">
        <v>94</v>
      </c>
      <c r="B24" s="24">
        <v>8</v>
      </c>
      <c r="C24" s="24">
        <v>12</v>
      </c>
      <c r="D24" s="21">
        <v>15</v>
      </c>
      <c r="E24" s="21">
        <v>23</v>
      </c>
      <c r="F24" s="21">
        <f>E24-D24</f>
        <v>8</v>
      </c>
      <c r="G24" s="1" t="s">
        <v>95</v>
      </c>
    </row>
  </sheetData>
  <mergeCells count="5">
    <mergeCell ref="A1:M1"/>
    <mergeCell ref="A2:M2"/>
    <mergeCell ref="A3:M3"/>
    <mergeCell ref="A15:M15"/>
    <mergeCell ref="A18:M18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B3500"/>
  </sheetPr>
  <dimension ref="A1:M19"/>
  <sheetViews>
    <sheetView zoomScaleNormal="100" workbookViewId="0">
      <pane ySplit="3" topLeftCell="A4" activePane="bottomLeft" state="frozen"/>
      <selection pane="bottomLeft" activeCell="G7" sqref="G7"/>
    </sheetView>
  </sheetViews>
  <sheetFormatPr defaultColWidth="8.7109375" defaultRowHeight="15" x14ac:dyDescent="0.25"/>
  <cols>
    <col min="1" max="1" width="22" customWidth="1"/>
    <col min="2" max="2" width="30" customWidth="1"/>
    <col min="3" max="3" width="18" customWidth="1"/>
    <col min="4" max="4" width="24" customWidth="1"/>
    <col min="5" max="5" width="14" customWidth="1"/>
    <col min="6" max="6" width="20" customWidth="1"/>
    <col min="7" max="8" width="13" customWidth="1"/>
    <col min="9" max="9" width="22" customWidth="1"/>
    <col min="10" max="10" width="30" customWidth="1"/>
  </cols>
  <sheetData>
    <row r="1" spans="1:13" ht="31.5" customHeight="1" x14ac:dyDescent="0.25">
      <c r="A1" s="45" t="s">
        <v>96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8" customHeight="1" x14ac:dyDescent="0.25">
      <c r="A2" s="46" t="s">
        <v>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4" customHeight="1" x14ac:dyDescent="0.25">
      <c r="A3" s="39" t="s">
        <v>97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ht="36" customHeight="1" x14ac:dyDescent="0.25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98</v>
      </c>
      <c r="G4" s="8" t="s">
        <v>99</v>
      </c>
      <c r="H4" s="8" t="s">
        <v>35</v>
      </c>
      <c r="I4" s="8" t="s">
        <v>100</v>
      </c>
      <c r="J4" s="8" t="s">
        <v>101</v>
      </c>
    </row>
    <row r="5" spans="1:13" ht="25.5" x14ac:dyDescent="0.25">
      <c r="A5" s="2" t="s">
        <v>39</v>
      </c>
      <c r="B5" s="2" t="s">
        <v>202</v>
      </c>
      <c r="C5" s="2" t="s">
        <v>102</v>
      </c>
      <c r="D5" s="2" t="s">
        <v>160</v>
      </c>
      <c r="E5" s="11">
        <v>46312</v>
      </c>
      <c r="F5" s="2" t="s">
        <v>203</v>
      </c>
      <c r="G5" s="5">
        <v>16</v>
      </c>
      <c r="H5" s="2" t="s">
        <v>38</v>
      </c>
      <c r="I5" s="2" t="s">
        <v>182</v>
      </c>
      <c r="J5" s="2" t="s">
        <v>210</v>
      </c>
    </row>
    <row r="6" spans="1:13" ht="25.5" x14ac:dyDescent="0.25">
      <c r="A6" s="2" t="s">
        <v>39</v>
      </c>
      <c r="B6" s="2" t="s">
        <v>205</v>
      </c>
      <c r="C6" s="2" t="s">
        <v>102</v>
      </c>
      <c r="D6" s="2" t="s">
        <v>160</v>
      </c>
      <c r="E6" s="11">
        <v>45952</v>
      </c>
      <c r="F6" s="2" t="s">
        <v>204</v>
      </c>
      <c r="G6" s="5">
        <v>19</v>
      </c>
      <c r="H6" s="2" t="s">
        <v>38</v>
      </c>
      <c r="I6" s="2" t="s">
        <v>208</v>
      </c>
      <c r="J6" s="2" t="s">
        <v>210</v>
      </c>
    </row>
    <row r="7" spans="1:13" ht="25.5" x14ac:dyDescent="0.25">
      <c r="A7" s="2" t="s">
        <v>39</v>
      </c>
      <c r="B7" s="2" t="s">
        <v>207</v>
      </c>
      <c r="C7" s="2" t="s">
        <v>102</v>
      </c>
      <c r="D7" s="2" t="s">
        <v>160</v>
      </c>
      <c r="E7" s="11">
        <v>45968</v>
      </c>
      <c r="F7" s="2" t="s">
        <v>206</v>
      </c>
      <c r="G7" s="5">
        <v>29</v>
      </c>
      <c r="H7" s="2" t="s">
        <v>38</v>
      </c>
      <c r="I7" s="2" t="s">
        <v>182</v>
      </c>
      <c r="J7" s="2" t="s">
        <v>210</v>
      </c>
    </row>
    <row r="8" spans="1:13" ht="48" customHeight="1" x14ac:dyDescent="0.25">
      <c r="A8" s="2" t="s">
        <v>39</v>
      </c>
      <c r="B8" s="2" t="s">
        <v>209</v>
      </c>
      <c r="C8" s="2" t="s">
        <v>102</v>
      </c>
      <c r="D8" s="2" t="s">
        <v>166</v>
      </c>
      <c r="E8" s="11">
        <v>46021</v>
      </c>
      <c r="F8" s="2" t="s">
        <v>168</v>
      </c>
      <c r="G8" s="5">
        <v>112</v>
      </c>
      <c r="H8" s="25" t="s">
        <v>38</v>
      </c>
      <c r="I8" s="2" t="s">
        <v>201</v>
      </c>
      <c r="J8" s="2" t="s">
        <v>211</v>
      </c>
    </row>
    <row r="9" spans="1:13" ht="21.75" customHeight="1" x14ac:dyDescent="0.25">
      <c r="A9" s="1"/>
      <c r="B9" s="1"/>
      <c r="C9" s="1"/>
      <c r="D9" s="1"/>
      <c r="E9" s="1"/>
      <c r="F9" s="1"/>
      <c r="G9" s="4"/>
      <c r="H9" s="1"/>
      <c r="I9" s="1"/>
      <c r="J9" s="1"/>
    </row>
    <row r="10" spans="1:13" ht="21.75" customHeight="1" x14ac:dyDescent="0.25">
      <c r="A10" s="2"/>
      <c r="B10" s="2"/>
      <c r="C10" s="2"/>
      <c r="D10" s="2"/>
      <c r="E10" s="2"/>
      <c r="F10" s="2"/>
      <c r="G10" s="5"/>
      <c r="H10" s="5"/>
      <c r="I10" s="2"/>
      <c r="J10" s="2"/>
    </row>
    <row r="12" spans="1:13" ht="24" customHeight="1" x14ac:dyDescent="0.25">
      <c r="A12" s="39" t="s">
        <v>103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</row>
    <row r="13" spans="1:13" ht="36" customHeight="1" x14ac:dyDescent="0.25">
      <c r="A13" s="8" t="s">
        <v>104</v>
      </c>
      <c r="B13" s="8" t="s">
        <v>105</v>
      </c>
      <c r="C13" s="8" t="s">
        <v>106</v>
      </c>
      <c r="D13" s="8" t="s">
        <v>77</v>
      </c>
      <c r="E13" s="8" t="s">
        <v>107</v>
      </c>
      <c r="F13" s="8" t="s">
        <v>32</v>
      </c>
      <c r="G13" s="8" t="s">
        <v>18</v>
      </c>
      <c r="H13" s="8" t="s">
        <v>19</v>
      </c>
      <c r="I13" s="8" t="s">
        <v>80</v>
      </c>
      <c r="J13" s="8" t="s">
        <v>108</v>
      </c>
    </row>
    <row r="14" spans="1:13" ht="25.5" x14ac:dyDescent="0.25">
      <c r="A14" s="2" t="s">
        <v>212</v>
      </c>
      <c r="B14" s="2" t="s">
        <v>213</v>
      </c>
      <c r="C14" s="2" t="s">
        <v>214</v>
      </c>
      <c r="D14" s="2">
        <v>2025</v>
      </c>
      <c r="E14" s="2" t="s">
        <v>109</v>
      </c>
      <c r="F14" s="23" t="s">
        <v>166</v>
      </c>
      <c r="G14" s="24">
        <v>19</v>
      </c>
      <c r="H14" s="24" t="s">
        <v>38</v>
      </c>
      <c r="I14" s="2" t="s">
        <v>217</v>
      </c>
      <c r="J14" s="2" t="s">
        <v>218</v>
      </c>
    </row>
    <row r="15" spans="1:13" ht="38.25" x14ac:dyDescent="0.25">
      <c r="A15" s="2" t="s">
        <v>215</v>
      </c>
      <c r="B15" s="2" t="s">
        <v>216</v>
      </c>
      <c r="C15" s="2" t="s">
        <v>214</v>
      </c>
      <c r="D15" s="2" t="s">
        <v>220</v>
      </c>
      <c r="E15" s="2" t="s">
        <v>221</v>
      </c>
      <c r="F15" s="2" t="s">
        <v>166</v>
      </c>
      <c r="G15" s="5">
        <v>2</v>
      </c>
      <c r="H15" s="5">
        <v>1</v>
      </c>
      <c r="I15" s="2" t="s">
        <v>231</v>
      </c>
      <c r="J15" s="2" t="s">
        <v>219</v>
      </c>
    </row>
    <row r="16" spans="1:13" ht="36.75" customHeight="1" x14ac:dyDescent="0.25">
      <c r="A16" s="1" t="s">
        <v>233</v>
      </c>
      <c r="B16" s="1" t="s">
        <v>232</v>
      </c>
      <c r="C16" s="1" t="s">
        <v>234</v>
      </c>
      <c r="D16" s="1" t="s">
        <v>235</v>
      </c>
      <c r="E16" s="1" t="s">
        <v>236</v>
      </c>
      <c r="F16" s="1" t="s">
        <v>166</v>
      </c>
      <c r="G16" s="4" t="s">
        <v>38</v>
      </c>
      <c r="H16" s="4" t="s">
        <v>38</v>
      </c>
      <c r="I16" s="1" t="s">
        <v>237</v>
      </c>
      <c r="J16" s="1" t="s">
        <v>238</v>
      </c>
    </row>
    <row r="17" spans="1:10" ht="54" customHeight="1" x14ac:dyDescent="0.25">
      <c r="A17" s="1" t="s">
        <v>269</v>
      </c>
      <c r="B17" s="1" t="s">
        <v>244</v>
      </c>
      <c r="C17" s="1" t="s">
        <v>245</v>
      </c>
      <c r="D17" s="10">
        <v>46140</v>
      </c>
      <c r="E17" s="10">
        <v>46140</v>
      </c>
      <c r="F17" s="1" t="s">
        <v>241</v>
      </c>
      <c r="G17" s="4" t="s">
        <v>38</v>
      </c>
      <c r="H17" s="4" t="s">
        <v>38</v>
      </c>
      <c r="I17" s="1" t="s">
        <v>242</v>
      </c>
      <c r="J17" s="1" t="s">
        <v>238</v>
      </c>
    </row>
    <row r="18" spans="1:10" ht="78" customHeight="1" x14ac:dyDescent="0.25">
      <c r="A18" s="2" t="s">
        <v>239</v>
      </c>
      <c r="B18" s="2" t="s">
        <v>240</v>
      </c>
      <c r="C18" s="2" t="s">
        <v>246</v>
      </c>
      <c r="D18" s="11">
        <v>46109</v>
      </c>
      <c r="E18" s="11">
        <v>46142</v>
      </c>
      <c r="F18" s="2" t="s">
        <v>241</v>
      </c>
      <c r="G18" s="5" t="s">
        <v>38</v>
      </c>
      <c r="H18" s="5" t="s">
        <v>38</v>
      </c>
      <c r="I18" s="2" t="s">
        <v>242</v>
      </c>
      <c r="J18" s="2" t="s">
        <v>243</v>
      </c>
    </row>
    <row r="19" spans="1:10" ht="21.75" customHeight="1" x14ac:dyDescent="0.25">
      <c r="A19" s="2"/>
      <c r="B19" s="2"/>
      <c r="C19" s="2"/>
      <c r="D19" s="2"/>
      <c r="E19" s="2"/>
      <c r="F19" s="2"/>
      <c r="G19" s="5"/>
      <c r="H19" s="5"/>
      <c r="I19" s="2"/>
      <c r="J19" s="2"/>
    </row>
  </sheetData>
  <mergeCells count="4">
    <mergeCell ref="A1:M1"/>
    <mergeCell ref="A2:M2"/>
    <mergeCell ref="A3:M3"/>
    <mergeCell ref="A12:M12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B2080"/>
  </sheetPr>
  <dimension ref="A1:M28"/>
  <sheetViews>
    <sheetView zoomScaleNormal="100" workbookViewId="0">
      <pane ySplit="3" topLeftCell="A20" activePane="bottomLeft" state="frozen"/>
      <selection pane="bottomLeft" activeCell="H26" sqref="H26"/>
    </sheetView>
  </sheetViews>
  <sheetFormatPr defaultColWidth="8.7109375" defaultRowHeight="15" x14ac:dyDescent="0.25"/>
  <cols>
    <col min="1" max="1" width="32" customWidth="1"/>
    <col min="2" max="3" width="22" customWidth="1"/>
    <col min="4" max="5" width="12" customWidth="1"/>
    <col min="6" max="6" width="14" customWidth="1"/>
    <col min="7" max="7" width="28" customWidth="1"/>
    <col min="8" max="8" width="22" customWidth="1"/>
    <col min="9" max="9" width="30" customWidth="1"/>
  </cols>
  <sheetData>
    <row r="1" spans="1:13" ht="31.5" customHeight="1" x14ac:dyDescent="0.25">
      <c r="A1" s="47" t="s">
        <v>110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 x14ac:dyDescent="0.25">
      <c r="A2" s="48" t="s">
        <v>27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24" customHeight="1" x14ac:dyDescent="0.25">
      <c r="A3" s="41" t="s">
        <v>111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36" customHeight="1" x14ac:dyDescent="0.25">
      <c r="A4" s="9" t="s">
        <v>112</v>
      </c>
      <c r="B4" s="9" t="s">
        <v>113</v>
      </c>
      <c r="C4" s="9" t="s">
        <v>114</v>
      </c>
      <c r="D4" s="9" t="s">
        <v>77</v>
      </c>
      <c r="E4" s="9" t="s">
        <v>78</v>
      </c>
      <c r="F4" s="9" t="s">
        <v>115</v>
      </c>
      <c r="G4" s="9" t="s">
        <v>116</v>
      </c>
      <c r="H4" s="9" t="s">
        <v>117</v>
      </c>
      <c r="I4" s="9" t="s">
        <v>118</v>
      </c>
    </row>
    <row r="5" spans="1:13" ht="38.25" x14ac:dyDescent="0.25">
      <c r="A5" s="1" t="s">
        <v>260</v>
      </c>
      <c r="B5" s="1" t="s">
        <v>125</v>
      </c>
      <c r="C5" s="1" t="s">
        <v>248</v>
      </c>
      <c r="D5" s="10">
        <v>46046</v>
      </c>
      <c r="E5" s="10">
        <v>46105</v>
      </c>
      <c r="F5" s="4">
        <v>100</v>
      </c>
      <c r="G5" s="1" t="s">
        <v>255</v>
      </c>
      <c r="H5" s="12" t="s">
        <v>123</v>
      </c>
      <c r="I5" s="1" t="s">
        <v>261</v>
      </c>
    </row>
    <row r="6" spans="1:13" ht="25.5" x14ac:dyDescent="0.25">
      <c r="A6" s="1" t="s">
        <v>259</v>
      </c>
      <c r="B6" s="1" t="s">
        <v>125</v>
      </c>
      <c r="C6" s="1" t="s">
        <v>166</v>
      </c>
      <c r="D6" s="10">
        <v>45951</v>
      </c>
      <c r="E6" s="10">
        <v>46043</v>
      </c>
      <c r="F6" s="4">
        <v>100</v>
      </c>
      <c r="G6" s="1" t="s">
        <v>249</v>
      </c>
      <c r="H6" s="12" t="s">
        <v>126</v>
      </c>
      <c r="I6" s="1" t="s">
        <v>264</v>
      </c>
    </row>
    <row r="7" spans="1:13" ht="25.5" x14ac:dyDescent="0.25">
      <c r="A7" s="1" t="s">
        <v>258</v>
      </c>
      <c r="B7" s="1" t="s">
        <v>125</v>
      </c>
      <c r="C7" s="1" t="s">
        <v>166</v>
      </c>
      <c r="D7" s="10">
        <v>45988</v>
      </c>
      <c r="E7" s="10">
        <v>46049</v>
      </c>
      <c r="F7" s="4">
        <v>100</v>
      </c>
      <c r="G7" s="1" t="s">
        <v>250</v>
      </c>
      <c r="H7" s="12" t="s">
        <v>126</v>
      </c>
      <c r="I7" s="1" t="s">
        <v>264</v>
      </c>
    </row>
    <row r="8" spans="1:13" ht="38.25" x14ac:dyDescent="0.25">
      <c r="A8" s="1" t="s">
        <v>257</v>
      </c>
      <c r="B8" s="1" t="s">
        <v>125</v>
      </c>
      <c r="C8" s="1" t="s">
        <v>263</v>
      </c>
      <c r="D8" s="10" t="s">
        <v>251</v>
      </c>
      <c r="E8" s="10">
        <v>46087</v>
      </c>
      <c r="F8" s="4">
        <v>100</v>
      </c>
      <c r="G8" s="1" t="s">
        <v>253</v>
      </c>
      <c r="H8" s="12" t="s">
        <v>126</v>
      </c>
      <c r="I8" s="1" t="s">
        <v>265</v>
      </c>
    </row>
    <row r="9" spans="1:13" ht="25.5" x14ac:dyDescent="0.25">
      <c r="A9" s="1" t="s">
        <v>256</v>
      </c>
      <c r="B9" s="1" t="s">
        <v>125</v>
      </c>
      <c r="C9" s="1" t="s">
        <v>166</v>
      </c>
      <c r="D9" s="10">
        <v>46049</v>
      </c>
      <c r="E9" s="10">
        <v>46108</v>
      </c>
      <c r="F9" s="4">
        <v>100</v>
      </c>
      <c r="G9" s="1" t="s">
        <v>254</v>
      </c>
      <c r="H9" s="12" t="s">
        <v>126</v>
      </c>
      <c r="I9" s="1" t="s">
        <v>264</v>
      </c>
    </row>
    <row r="10" spans="1:13" ht="38.25" x14ac:dyDescent="0.25">
      <c r="A10" s="1" t="s">
        <v>124</v>
      </c>
      <c r="B10" s="1" t="s">
        <v>125</v>
      </c>
      <c r="C10" s="1" t="s">
        <v>263</v>
      </c>
      <c r="D10" s="10" t="s">
        <v>252</v>
      </c>
      <c r="E10" s="10">
        <v>46238</v>
      </c>
      <c r="F10" s="4">
        <v>100</v>
      </c>
      <c r="G10" s="1" t="s">
        <v>253</v>
      </c>
      <c r="H10" s="12" t="s">
        <v>126</v>
      </c>
      <c r="I10" s="1" t="s">
        <v>265</v>
      </c>
    </row>
    <row r="11" spans="1:13" s="18" customFormat="1" ht="28.5" customHeight="1" x14ac:dyDescent="0.25">
      <c r="A11" s="25" t="s">
        <v>119</v>
      </c>
      <c r="B11" s="25" t="s">
        <v>120</v>
      </c>
      <c r="C11" s="25" t="s">
        <v>262</v>
      </c>
      <c r="D11" s="25" t="s">
        <v>121</v>
      </c>
      <c r="E11" s="25" t="s">
        <v>122</v>
      </c>
      <c r="F11" s="24">
        <v>100</v>
      </c>
      <c r="G11" s="25" t="s">
        <v>266</v>
      </c>
      <c r="H11" s="12" t="s">
        <v>123</v>
      </c>
      <c r="I11" s="25" t="s">
        <v>127</v>
      </c>
    </row>
    <row r="13" spans="1:13" ht="24" customHeight="1" x14ac:dyDescent="0.25">
      <c r="A13" s="41" t="s">
        <v>128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</row>
    <row r="14" spans="1:13" ht="36" customHeight="1" x14ac:dyDescent="0.25">
      <c r="A14" s="9" t="s">
        <v>129</v>
      </c>
      <c r="B14" s="9" t="s">
        <v>130</v>
      </c>
      <c r="C14" s="9" t="s">
        <v>131</v>
      </c>
      <c r="D14" s="9" t="s">
        <v>33</v>
      </c>
      <c r="E14" s="9" t="s">
        <v>132</v>
      </c>
      <c r="F14" s="9" t="s">
        <v>133</v>
      </c>
      <c r="G14" s="9" t="s">
        <v>134</v>
      </c>
      <c r="H14" s="9" t="s">
        <v>35</v>
      </c>
      <c r="I14" s="9" t="s">
        <v>106</v>
      </c>
    </row>
    <row r="15" spans="1:13" ht="25.5" x14ac:dyDescent="0.25">
      <c r="A15" s="2" t="s">
        <v>225</v>
      </c>
      <c r="B15" s="2" t="s">
        <v>224</v>
      </c>
      <c r="C15" s="2" t="s">
        <v>166</v>
      </c>
      <c r="D15" s="11">
        <v>45939</v>
      </c>
      <c r="E15" s="5" t="s">
        <v>222</v>
      </c>
      <c r="F15" s="2" t="s">
        <v>226</v>
      </c>
      <c r="G15" s="2" t="s">
        <v>135</v>
      </c>
      <c r="H15" s="5"/>
      <c r="I15" s="2" t="s">
        <v>223</v>
      </c>
    </row>
    <row r="16" spans="1:13" ht="27.75" customHeight="1" x14ac:dyDescent="0.25">
      <c r="A16" s="1" t="s">
        <v>230</v>
      </c>
      <c r="B16" s="1" t="s">
        <v>227</v>
      </c>
      <c r="C16" s="1" t="s">
        <v>166</v>
      </c>
      <c r="D16" s="10">
        <v>45989</v>
      </c>
      <c r="E16" s="24" t="s">
        <v>228</v>
      </c>
      <c r="F16" s="1" t="s">
        <v>229</v>
      </c>
      <c r="G16" s="1" t="s">
        <v>136</v>
      </c>
      <c r="H16" s="4"/>
      <c r="I16" s="1" t="s">
        <v>247</v>
      </c>
    </row>
    <row r="17" spans="1:13" ht="21.75" customHeight="1" x14ac:dyDescent="0.25">
      <c r="A17" s="2"/>
      <c r="B17" s="2"/>
      <c r="C17" s="2"/>
      <c r="D17" s="2"/>
      <c r="E17" s="5"/>
      <c r="F17" s="2"/>
      <c r="G17" s="2"/>
      <c r="H17" s="5"/>
      <c r="I17" s="2"/>
    </row>
    <row r="18" spans="1:13" ht="21.75" customHeight="1" x14ac:dyDescent="0.25">
      <c r="A18" s="1"/>
      <c r="B18" s="1"/>
      <c r="C18" s="1"/>
      <c r="D18" s="1"/>
      <c r="E18" s="4"/>
      <c r="F18" s="1"/>
      <c r="G18" s="1"/>
      <c r="H18" s="4"/>
      <c r="I18" s="1"/>
    </row>
    <row r="20" spans="1:13" ht="24" customHeight="1" x14ac:dyDescent="0.25">
      <c r="A20" s="41" t="s">
        <v>137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</row>
    <row r="21" spans="1:13" ht="36" customHeight="1" x14ac:dyDescent="0.25">
      <c r="A21" s="9" t="s">
        <v>138</v>
      </c>
      <c r="B21" s="9" t="s">
        <v>86</v>
      </c>
      <c r="C21" s="9" t="s">
        <v>87</v>
      </c>
      <c r="D21" s="9" t="s">
        <v>88</v>
      </c>
      <c r="E21" s="9" t="s">
        <v>89</v>
      </c>
      <c r="F21" s="9" t="s">
        <v>139</v>
      </c>
      <c r="G21" s="9" t="s">
        <v>118</v>
      </c>
    </row>
    <row r="22" spans="1:13" ht="19.5" customHeight="1" x14ac:dyDescent="0.25">
      <c r="A22" s="1" t="s">
        <v>140</v>
      </c>
      <c r="B22" s="4" t="s">
        <v>38</v>
      </c>
      <c r="C22" s="24" t="s">
        <v>38</v>
      </c>
      <c r="D22" s="24">
        <v>90</v>
      </c>
      <c r="E22" s="24">
        <v>95</v>
      </c>
      <c r="F22" s="24">
        <f t="shared" ref="F22:F28" si="0">E22-D22</f>
        <v>5</v>
      </c>
      <c r="G22" s="25" t="s">
        <v>141</v>
      </c>
    </row>
    <row r="23" spans="1:13" ht="19.5" customHeight="1" x14ac:dyDescent="0.25">
      <c r="A23" s="2" t="s">
        <v>142</v>
      </c>
      <c r="B23" s="5" t="s">
        <v>38</v>
      </c>
      <c r="C23" s="5" t="s">
        <v>38</v>
      </c>
      <c r="D23" s="5" t="s">
        <v>38</v>
      </c>
      <c r="E23" s="5" t="s">
        <v>38</v>
      </c>
      <c r="F23" s="5" t="s">
        <v>38</v>
      </c>
      <c r="G23" s="2" t="s">
        <v>38</v>
      </c>
    </row>
    <row r="24" spans="1:13" ht="19.5" customHeight="1" x14ac:dyDescent="0.25">
      <c r="A24" s="1" t="s">
        <v>143</v>
      </c>
      <c r="B24" s="4" t="s">
        <v>38</v>
      </c>
      <c r="C24" s="4" t="s">
        <v>38</v>
      </c>
      <c r="D24" s="4" t="s">
        <v>38</v>
      </c>
      <c r="E24" s="4" t="s">
        <v>38</v>
      </c>
      <c r="F24" s="4" t="s">
        <v>38</v>
      </c>
      <c r="G24" s="1" t="s">
        <v>38</v>
      </c>
    </row>
    <row r="25" spans="1:13" ht="39" customHeight="1" x14ac:dyDescent="0.25">
      <c r="A25" s="2" t="s">
        <v>144</v>
      </c>
      <c r="B25" s="5" t="s">
        <v>38</v>
      </c>
      <c r="C25" s="5" t="s">
        <v>38</v>
      </c>
      <c r="D25" s="5">
        <v>0.33</v>
      </c>
      <c r="E25" s="5">
        <v>0.33</v>
      </c>
      <c r="F25" s="5" t="s">
        <v>38</v>
      </c>
      <c r="G25" s="2" t="s">
        <v>267</v>
      </c>
    </row>
    <row r="26" spans="1:13" ht="19.5" customHeight="1" x14ac:dyDescent="0.25">
      <c r="A26" s="1" t="s">
        <v>145</v>
      </c>
      <c r="B26" s="24">
        <v>4</v>
      </c>
      <c r="C26" s="24">
        <v>20</v>
      </c>
      <c r="D26" s="24">
        <v>21</v>
      </c>
      <c r="E26" s="24">
        <v>28</v>
      </c>
      <c r="F26" s="24">
        <f t="shared" si="0"/>
        <v>7</v>
      </c>
      <c r="G26" s="25" t="s">
        <v>141</v>
      </c>
    </row>
    <row r="27" spans="1:13" ht="36" customHeight="1" x14ac:dyDescent="0.25">
      <c r="A27" s="2" t="s">
        <v>17</v>
      </c>
      <c r="B27" s="5" t="s">
        <v>38</v>
      </c>
      <c r="C27" s="5" t="s">
        <v>38</v>
      </c>
      <c r="D27" s="5" t="s">
        <v>38</v>
      </c>
      <c r="E27" s="5" t="s">
        <v>38</v>
      </c>
      <c r="F27" s="5" t="s">
        <v>38</v>
      </c>
      <c r="G27" s="2" t="s">
        <v>268</v>
      </c>
    </row>
    <row r="28" spans="1:13" ht="19.5" customHeight="1" x14ac:dyDescent="0.25">
      <c r="A28" s="1" t="s">
        <v>146</v>
      </c>
      <c r="B28" s="24" t="s">
        <v>38</v>
      </c>
      <c r="C28" s="24" t="s">
        <v>38</v>
      </c>
      <c r="D28" s="24">
        <v>30</v>
      </c>
      <c r="E28" s="24">
        <v>33</v>
      </c>
      <c r="F28" s="24">
        <f t="shared" si="0"/>
        <v>3</v>
      </c>
      <c r="G28" s="25" t="s">
        <v>141</v>
      </c>
    </row>
  </sheetData>
  <mergeCells count="5">
    <mergeCell ref="A1:M1"/>
    <mergeCell ref="A2:M2"/>
    <mergeCell ref="A3:M3"/>
    <mergeCell ref="A13:M13"/>
    <mergeCell ref="A20:M20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E19"/>
  <sheetViews>
    <sheetView topLeftCell="A13" workbookViewId="0">
      <selection activeCell="E9" sqref="E9"/>
    </sheetView>
  </sheetViews>
  <sheetFormatPr defaultRowHeight="15" x14ac:dyDescent="0.25"/>
  <cols>
    <col min="1" max="1" width="18.7109375" customWidth="1"/>
    <col min="2" max="2" width="29.5703125" customWidth="1"/>
    <col min="3" max="3" width="22.140625" customWidth="1"/>
    <col min="4" max="4" width="31.140625" customWidth="1"/>
    <col min="5" max="5" width="38.7109375" customWidth="1"/>
  </cols>
  <sheetData>
    <row r="1" spans="1:5" x14ac:dyDescent="0.25">
      <c r="A1" s="17" t="s">
        <v>33</v>
      </c>
      <c r="B1" s="17" t="s">
        <v>352</v>
      </c>
      <c r="C1" s="17" t="s">
        <v>354</v>
      </c>
      <c r="D1" s="17" t="s">
        <v>32</v>
      </c>
      <c r="E1" s="17" t="s">
        <v>353</v>
      </c>
    </row>
    <row r="2" spans="1:5" ht="38.25" x14ac:dyDescent="0.25">
      <c r="A2" s="11">
        <v>45938</v>
      </c>
      <c r="B2" s="2" t="s">
        <v>356</v>
      </c>
      <c r="C2" s="2">
        <v>3</v>
      </c>
      <c r="D2" s="2" t="s">
        <v>355</v>
      </c>
      <c r="E2" s="2" t="s">
        <v>357</v>
      </c>
    </row>
    <row r="3" spans="1:5" ht="38.25" x14ac:dyDescent="0.25">
      <c r="A3" s="11">
        <v>45985</v>
      </c>
      <c r="B3" s="2" t="s">
        <v>358</v>
      </c>
      <c r="C3" s="2">
        <v>0</v>
      </c>
      <c r="D3" s="2" t="s">
        <v>355</v>
      </c>
      <c r="E3" s="2" t="s">
        <v>359</v>
      </c>
    </row>
    <row r="4" spans="1:5" ht="38.25" x14ac:dyDescent="0.25">
      <c r="A4" s="11">
        <v>45973</v>
      </c>
      <c r="B4" s="2" t="s">
        <v>360</v>
      </c>
      <c r="C4" s="2">
        <v>12</v>
      </c>
      <c r="D4" s="2" t="s">
        <v>361</v>
      </c>
      <c r="E4" s="2" t="s">
        <v>362</v>
      </c>
    </row>
    <row r="5" spans="1:5" ht="38.25" x14ac:dyDescent="0.25">
      <c r="A5" s="11">
        <v>46042</v>
      </c>
      <c r="B5" s="2" t="s">
        <v>417</v>
      </c>
      <c r="C5" s="2">
        <v>1</v>
      </c>
      <c r="D5" s="2" t="s">
        <v>418</v>
      </c>
      <c r="E5" s="2" t="s">
        <v>419</v>
      </c>
    </row>
    <row r="6" spans="1:5" ht="38.25" x14ac:dyDescent="0.25">
      <c r="A6" s="11">
        <v>46070</v>
      </c>
      <c r="B6" s="2" t="s">
        <v>365</v>
      </c>
      <c r="C6" s="2">
        <v>1</v>
      </c>
      <c r="D6" s="2" t="s">
        <v>166</v>
      </c>
      <c r="E6" s="2" t="s">
        <v>366</v>
      </c>
    </row>
    <row r="7" spans="1:5" ht="38.25" x14ac:dyDescent="0.25">
      <c r="A7" s="11">
        <v>46072</v>
      </c>
      <c r="B7" s="2" t="s">
        <v>363</v>
      </c>
      <c r="C7" s="2">
        <v>0</v>
      </c>
      <c r="D7" s="25" t="s">
        <v>355</v>
      </c>
      <c r="E7" s="2" t="s">
        <v>364</v>
      </c>
    </row>
    <row r="8" spans="1:5" ht="38.25" x14ac:dyDescent="0.25">
      <c r="A8" s="11">
        <v>46079</v>
      </c>
      <c r="B8" s="2" t="s">
        <v>367</v>
      </c>
      <c r="C8" s="2">
        <v>0</v>
      </c>
      <c r="D8" s="2" t="s">
        <v>166</v>
      </c>
      <c r="E8" s="2" t="s">
        <v>368</v>
      </c>
    </row>
    <row r="9" spans="1:5" ht="25.5" x14ac:dyDescent="0.25">
      <c r="A9" s="11">
        <v>46086</v>
      </c>
      <c r="B9" s="2" t="s">
        <v>369</v>
      </c>
      <c r="C9" s="2">
        <v>0</v>
      </c>
      <c r="D9" s="2" t="s">
        <v>166</v>
      </c>
      <c r="E9" s="2" t="s">
        <v>370</v>
      </c>
    </row>
    <row r="10" spans="1:5" ht="38.25" x14ac:dyDescent="0.25">
      <c r="A10" s="11">
        <v>46108</v>
      </c>
      <c r="B10" s="2" t="s">
        <v>372</v>
      </c>
      <c r="C10" s="2">
        <v>0</v>
      </c>
      <c r="D10" s="2" t="s">
        <v>355</v>
      </c>
      <c r="E10" s="2" t="s">
        <v>373</v>
      </c>
    </row>
    <row r="11" spans="1:5" ht="38.25" x14ac:dyDescent="0.25">
      <c r="A11" s="26">
        <v>46125</v>
      </c>
      <c r="B11" s="25" t="s">
        <v>371</v>
      </c>
      <c r="C11" s="25">
        <v>0</v>
      </c>
      <c r="D11" s="25" t="s">
        <v>355</v>
      </c>
      <c r="E11" s="25" t="s">
        <v>381</v>
      </c>
    </row>
    <row r="12" spans="1:5" ht="38.25" x14ac:dyDescent="0.25">
      <c r="A12" s="26">
        <v>46125</v>
      </c>
      <c r="B12" s="25" t="s">
        <v>379</v>
      </c>
      <c r="C12" s="25">
        <v>0</v>
      </c>
      <c r="D12" s="25" t="s">
        <v>355</v>
      </c>
      <c r="E12" s="25" t="s">
        <v>380</v>
      </c>
    </row>
    <row r="13" spans="1:5" ht="51" x14ac:dyDescent="0.25">
      <c r="A13" s="11">
        <v>46140</v>
      </c>
      <c r="B13" s="2" t="s">
        <v>374</v>
      </c>
      <c r="C13" s="2">
        <v>0</v>
      </c>
      <c r="D13" s="2" t="s">
        <v>355</v>
      </c>
      <c r="E13" s="2" t="s">
        <v>382</v>
      </c>
    </row>
    <row r="14" spans="1:5" ht="38.25" x14ac:dyDescent="0.25">
      <c r="A14" s="11">
        <v>46142</v>
      </c>
      <c r="B14" s="2" t="s">
        <v>377</v>
      </c>
      <c r="C14" s="2">
        <v>3</v>
      </c>
      <c r="D14" s="2" t="s">
        <v>355</v>
      </c>
      <c r="E14" s="2" t="s">
        <v>378</v>
      </c>
    </row>
    <row r="15" spans="1:5" ht="38.25" x14ac:dyDescent="0.25">
      <c r="A15" s="11">
        <v>46147</v>
      </c>
      <c r="B15" s="2" t="s">
        <v>383</v>
      </c>
      <c r="C15" s="2">
        <v>0</v>
      </c>
      <c r="D15" s="2" t="s">
        <v>355</v>
      </c>
      <c r="E15" s="2" t="s">
        <v>384</v>
      </c>
    </row>
    <row r="16" spans="1:5" ht="38.25" x14ac:dyDescent="0.25">
      <c r="A16" s="11">
        <v>46177</v>
      </c>
      <c r="B16" s="2" t="s">
        <v>385</v>
      </c>
      <c r="C16" s="2">
        <v>1</v>
      </c>
      <c r="D16" s="2" t="s">
        <v>166</v>
      </c>
      <c r="E16" s="2" t="s">
        <v>386</v>
      </c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Özet Panel</vt:lpstr>
      <vt:lpstr>1. Eğitim-Öğretim</vt:lpstr>
      <vt:lpstr>2. Araştırma-Geliştirme</vt:lpstr>
      <vt:lpstr>3. Toplumsal Katkı</vt:lpstr>
      <vt:lpstr>4. Yönetişim</vt:lpstr>
      <vt:lpstr>5.DİĞER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Abdullah Turan</cp:lastModifiedBy>
  <cp:revision>0</cp:revision>
  <dcterms:created xsi:type="dcterms:W3CDTF">2026-06-23T09:29:25Z</dcterms:created>
  <dcterms:modified xsi:type="dcterms:W3CDTF">2026-08-14T20:09:31Z</dcterms:modified>
  <dc:language>en-US</dc:language>
</cp:coreProperties>
</file>